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<sst xmlns="http://schemas.openxmlformats.org/spreadsheetml/2006/main" count="659" uniqueCount="182">
  <si>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</si>
  <si>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</si>
  <si>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</si>
  <si>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</si>
  <si>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</si>
  <si>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</si>
  <si>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</si>
  <si>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</si>
  <si>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</si>
  <si>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</si>
  <si>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</si>
  <si>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</si>
  <si>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</si>
  <si>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</si>
  <si>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</si>
  <si>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</si>
  <si>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</si>
  <si>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</si>
  <si>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</si>
  <si>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</si>
  <si>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</si>
  <si>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</si>
  <si>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</si>
  <si>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</si>
  <si>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</si>
  <si>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REGION ADMINISTRATIVA DE PLANEACION ESPECIAL - RAPE- REGION CENTRAL</t>
  </si>
  <si>
    <t xml:space="preserve"> Av. calle 26 No. 59- 51  Edificio Cámara Colombiana de la Infraestructura Oficina 702 en Bogotá D.C OFICINA 702</t>
  </si>
  <si>
    <t>http://www.sdp.gov.co/PortalSDP/Rape_Region_Central</t>
  </si>
  <si>
    <t>En el 2030 la RAPE Región Central se consolida como un territorio con equilibrio social, económico y ambiental, culturalmente diverso y globalmente competitivo e innovador</t>
  </si>
  <si>
    <t>Garantizar la puesta en operación de los componentes administrativo y técnico de la RAPE Región Central para convertirla en una plataforma de planificación y gestión del desarrollo, la cual busca primordialmente la conservación de ecosistemas estratégicos y la consolidación de una red de ciudades y asentamientos urbano-rurales articulados y dotados de atractivos que brinden facilidades para la localización de actividades económicas soportadas en la innovación y el conocimiento, lo que llevará a mayores niveles de competitividad y calidad de vida en la Región Central.</t>
  </si>
  <si>
    <t>CARLOS CORDOBA MARTINEZ raperegioncentral@gmail.com</t>
  </si>
  <si>
    <t>El detalle de los bienes, obras y servicios requeridos por la RAPE Región Central se encuentra en el literal B. ADQUISICIONES PLANEADAS, en el cual se relacionan los ítems de la Guía para elaborar el Plan Anual de Adquisiciones elaborado por Colombia Compra Eficiente (G-EPAA-01).
Es importante precisar que el Plan Anual de Adquisiciones de la RAPE Región Central es un documento de naturaleza informativa y los procesos contractuales incluidos en el mismo pueden ser cancelados, revisados o modificados. Esta información no representa compromiso u obligación alguna por parte de la RAPE Región Central ni la compromete a adquirir los bienes, obras y servicios en él señalados.</t>
  </si>
  <si>
    <t>El principal objetivo del Plan Anual de Adquisiciones es lograr a través de los procesos contractuales, mejores condiciones de competencia a través de la participación de un mayor número de operadores económicos interesados en los procesos de selección que se van a adelantar durante el año fiscal, que permitan a la RAPE Región Central la selección objetiva de la oferta más favorable para la ejecución del objeto contractual, con observancia de los principios eficiencia, eficacia y transparencia en el uso de los recursos.</t>
  </si>
  <si>
    <t>80101500 </t>
  </si>
  <si>
    <t>Prestar los servicios de apoyo en los diferentes procesos que adelante el Área de Contratos, con especial énfasis en alimentación de base de datos, apoyo en la publicación de información en el SECOP, manejo de carpetas contractuales y demás actividades que la Dirección Corporativa requiera de acuerdo al presente objeto contractual.</t>
  </si>
  <si>
    <t>8,5 MESES</t>
  </si>
  <si>
    <t>Contratación DIrecta OPS</t>
  </si>
  <si>
    <t>Recursos Corrientes</t>
  </si>
  <si>
    <t>NO</t>
  </si>
  <si>
    <t>N/A</t>
  </si>
  <si>
    <t>CARMEN SOFIA BONILLA MARTINEZ (carsobo@hotmail.com)</t>
  </si>
  <si>
    <t>Prestar los servicios de apoyo a la gestión operativa y administrativa en labores de oficina, atención al público y manejo de los asuntos que se generen en cumplimiento de las funciones de la dirección corporativa de manera eficiente y oportuna, realizando control y seguimiento a los trámites que allí se generen, para cumplir los objetivos institucionales.</t>
  </si>
  <si>
    <t>Prestar los servicios profesionales para la elaboración de estudios previos para los procesos de selección de contratistas, con especial énfasis en el componente técnico aplicable a los mismos, apoyo a la supervisión de los contratos que le sean asignados; estructuración técnica de contratos y convenios, apoyo en la consolidación e identificación de códigos UNSPSC según los bienes o servicios a adquirir, facilitar la publicación y actualización del plan de compras en el SECOP, apoyar la proyección de actos administrativos y las actividades complementarias al presente objeto.</t>
  </si>
  <si>
    <t>5 MESES</t>
  </si>
  <si>
    <t>Prestar servicios de asesoría para consolidar la estrategia institucional de la rape región central y definir las metas e indicadores misionales para el periodo 2015 a 2016. con los propósitos de consolidar el plan de acción institucional y de facilitar la rendición de cuentas que conforman la rape y ante la ciudadanía.</t>
  </si>
  <si>
    <t>6 MESES</t>
  </si>
  <si>
    <t>CARLOS CORDOBA MARTINEZ (directorregioncentral@gmail.com)</t>
  </si>
  <si>
    <t>3 MESES</t>
  </si>
  <si>
    <t>Mínima Cuantía</t>
  </si>
  <si>
    <t>CESAR PARRA (cops_parra@hotmail.com)</t>
  </si>
  <si>
    <t>81112400 - 81112500</t>
  </si>
  <si>
    <t>Arrendamiento Equipos cómputo,  Impresora,  Scaner, video beam y licenciamiento antivirus</t>
  </si>
  <si>
    <t>7 MESES</t>
  </si>
  <si>
    <t>Menor Cuantía</t>
  </si>
  <si>
    <t>CLAUDIA PINZON Y CESAR PARRA</t>
  </si>
  <si>
    <t xml:space="preserve">Adquisición del servicio Herramientas colaborativas licencia office </t>
  </si>
  <si>
    <t>12 MESES</t>
  </si>
  <si>
    <t>Adquisición del servicio Nube</t>
  </si>
  <si>
    <t>Menor Cuantia</t>
  </si>
  <si>
    <t xml:space="preserve">Caja menor </t>
  </si>
  <si>
    <t>LAIDY RAMIREZ (ljramirez@gmail.com)</t>
  </si>
  <si>
    <t>Adquisición de materiales y suministros</t>
  </si>
  <si>
    <t>Segú Cuantía</t>
  </si>
  <si>
    <t>CLAUDIA PINZON (natyspinzon@gmail.com)</t>
  </si>
  <si>
    <t>Adquisición de servicio de  Switch, Firewall, Wifi y PBX</t>
  </si>
  <si>
    <t>1 MES</t>
  </si>
  <si>
    <t>Adquisición de equipos audiovisuales</t>
  </si>
  <si>
    <t>Grandes superficies</t>
  </si>
  <si>
    <t>43231600 </t>
  </si>
  <si>
    <t xml:space="preserve">Adquisición de servicio Software contabilidad </t>
  </si>
  <si>
    <t xml:space="preserve">CARLOS RODRIGUEZ (carloserodriguezch@yahoo.com) </t>
  </si>
  <si>
    <t>43233400 - 43233200</t>
  </si>
  <si>
    <t>Adquisición Servidor directorio activo</t>
  </si>
  <si>
    <t>Adquisición Nevera para la Oficina</t>
  </si>
  <si>
    <t xml:space="preserve">Adquisición Citófono </t>
  </si>
  <si>
    <t>Contratar la adquisición, adecuación e instalación del mobiliario y suministro de elementos necesarios  que requiere la oficina que funcionará como sede principal de la Región Administrativa y de Planeación Especial (RAPE Región Central), ubicada  en la Av. calle 26 No. 59- 51  Edificio Cámara Colombiana de la Infraestructura Oficina 702 en Bogotá D.C..</t>
  </si>
  <si>
    <t>22 DIAS</t>
  </si>
  <si>
    <t>Contratar la adquisición, adecuación e instalación y suministro de elementos necesarios para la implementación de la  UPS y RACK que requiere la oficina que funcionará como sede principal de la Región Administrativa y de Planeación Especial (RAPE Región Central), ubicada  en la Av. calle 26 No. 59- 51  Edificio Cámara Colombiana de la Infraestructura Oficina 702 en Bogotá D.C..</t>
  </si>
  <si>
    <t xml:space="preserve">Contratación del servicio de Outsourcing cafetería </t>
  </si>
  <si>
    <t>Acuerdo marco de precios</t>
  </si>
  <si>
    <t xml:space="preserve">Adquisición de carnet funcionarios </t>
  </si>
  <si>
    <t>OLGA LOPEZ  (thregioncentral@gmail.com)</t>
  </si>
  <si>
    <t>78102200 - 80141800</t>
  </si>
  <si>
    <t>Prestar el servicio de mensajería certificada a nivel local, nacional e internacional para el envío y distribución de los documentos y paquetería que requiera enviar la RAPE- Región Central para el desarrollo de su objeto.</t>
  </si>
  <si>
    <t>78111800 - 81141604</t>
  </si>
  <si>
    <t>Prestar el servicio de transporte público terrestre automotor especial para la Dirección Ejecutiva y ocasionalmente para las diferentes dependencias de la RAPE REGIÓN CENTRAL, en el perímetro de Bogotá D.C., y los demás territorios de la Región Central (Cundinamarca, Tolima, Meta y Boyacá).</t>
  </si>
  <si>
    <t>Arrendamiento Oficina</t>
  </si>
  <si>
    <t>Contratación Directa</t>
  </si>
  <si>
    <t>Contratar la adquisición, adecuación e instalación del  suministro de elementos necesarios para la implementación de la red de cableado estructurado, red eléctrica normal y regulada, centro de cableado, cuarto de comunicaciones, que requiere la oficina que funcionará como sede principal de la Región Administrativa y de Planeación Especial (RAPE Región Central), ubicada  en la Av. calle 26 No. 59- 51  Edificio Cámara Colombiana de la Infraestructura Oficina 702 en Bogotá D.C..</t>
  </si>
  <si>
    <t>81112100 - 83121700</t>
  </si>
  <si>
    <t>Contratar los servicios de Internet local</t>
  </si>
  <si>
    <t xml:space="preserve">Contratar los servicios de Troncal SIP de 20 canales </t>
  </si>
  <si>
    <t>81161700 - 43191500</t>
  </si>
  <si>
    <t>Compra de celulares y pago de servicio</t>
  </si>
  <si>
    <t>Contratar el Servicio médico para los Exámenes  de ingreso y retiro</t>
  </si>
  <si>
    <t> 46171500</t>
  </si>
  <si>
    <t xml:space="preserve">Adquisición  de elementos de seguridad </t>
  </si>
  <si>
    <t>Adquisición de Seguros</t>
  </si>
  <si>
    <t>83101500 - 83101800</t>
  </si>
  <si>
    <t>Pago de Servicios públicos (Agua, luz, telefonía e internet)</t>
  </si>
  <si>
    <t>Adquidir servicios de capacitación para los funcionarios</t>
  </si>
  <si>
    <t>8 MESES</t>
  </si>
  <si>
    <t>Concurso de méritos</t>
  </si>
  <si>
    <t>CARLOS BARRAGAN (coordinacionambiental.rape@gmail.com)</t>
  </si>
  <si>
    <t>NUBIA CAMACHO (nubiacamachob@gmail.com)</t>
  </si>
  <si>
    <t>Prestar los servicios de apoyo a la gestión, en la Dirección de Planificación, Gestión y Ejecución de Proyectos de la RAPE - Región Central, en relación con las actividades administrativas de la Dependencia.</t>
  </si>
  <si>
    <t>SANDRA MILENA BELTRAN (sandry0914@gmail.com)</t>
  </si>
  <si>
    <t xml:space="preserve">Prestar los servicios  profesionales  para la adaptación e implementación de un modelo regional de incentivos o pagos por servicios  ambientales,  para la región central </t>
  </si>
  <si>
    <t>Prestar los servicios Profesionales para la recopilación, consolidación y estructuración cartográfica, línea base y temática para la formuación del proyecto de páramos Región Central y las actividades complementarias al presente objeto.</t>
  </si>
  <si>
    <t>4 MESES</t>
  </si>
  <si>
    <t>Prestar los servicios profesionales para la recopilación, consolidación y caracterización del desarrollo rural y redes sociales en el marco de la formulación del Proyecto de Páramos Región Central y las actividades complementarias al presente objeto.</t>
  </si>
  <si>
    <t>Prestar los servicios profesionales para la consolidación de la información secundaria, construcción del diagnóstico, caracterización de ecosistemas de Páramo y Bosques Alto Andinos y articulación con la formulación del Proyecto de Páramos Región Central y las actividades complementarias al presente objeto.</t>
  </si>
  <si>
    <t>CARLOS BARRAAGAN (coordinacionambiental.rape@gmail.com)</t>
  </si>
  <si>
    <t>Prestar los servicios de apoyo a la gestión para cumplir las diferentes actividades que demanda el eje temático denominado “infraestructura, logística y servicios públicos".</t>
  </si>
  <si>
    <t>RICARDO CALDERON (infraestructurarape@gmail.com)</t>
  </si>
  <si>
    <t>Aunar esfuerzos técnicos, físicos y económicos entre la RAPE – REGIÓN CENTRAL y la CÁMARA para la articulación de actores públicos y privados que permita la construcción concertada de una agenda en materia de competitividad para la Región Central, donde sean elementos estratégicos la Ciencia, la Tecnología, y el Emprendimiento Innovador y para la implementación de acciones tempranas para el desarrollo de la Región.</t>
  </si>
  <si>
    <t>Convenio</t>
  </si>
  <si>
    <t>JORGE ENRIQUE MORENO  (jorge.emprende@gmail.com)</t>
  </si>
  <si>
    <t xml:space="preserve">Aunar esfuerzos interinstitucionales para la formulación de la estrategia de seguridad Alimentaria y Abastecimiento de Alimentos de la Región Central, basada en la transformación productiva, el encadenamiento productivo y la generación de valor agregado </t>
  </si>
  <si>
    <t>Contratar el alquiler de un espacio de 216M2, ubicado dentro del pabellón 8 nivel 2, para la Feria de Agroexpo 2015, con las especificaciones técnicas definidas en cotización presentada por Corferias.</t>
  </si>
  <si>
    <t>15 DIAS</t>
  </si>
  <si>
    <t>Arriendo y servicio</t>
  </si>
  <si>
    <t>Contratar el alquiler de un espacio, ubicado para la Feria Boyacá en CORFERIAS</t>
  </si>
  <si>
    <t>5 DIAS</t>
  </si>
  <si>
    <t>Contratar el alquiler de un espacio, ubicado en la feria confecciones Ibague maquila y Moda</t>
  </si>
  <si>
    <t>Contratar el alquiler de un espacio, ubicado en la feria ANATO</t>
  </si>
  <si>
    <t>10 DIAS</t>
  </si>
  <si>
    <t>Contratar el alquiler de un espacio, en el Congreso Nacional de Arquitectura, Grandes proyectos Urbanos CORFERIAS</t>
  </si>
  <si>
    <t>Aunar esfuerzos Técnicos, administrativos y financieros entre la Región Administrativa de Planeación Especial RAPE - Región Central y la Universidad de los Andes - Centro Interdisciplinario de Estudios sobre Desarrollo CIDER, para la realización y ejecución de un ciclo de consolidación de objetivos que configuran la Región Central.</t>
  </si>
  <si>
    <t>WILFREDDY BONILLA (wilfredybonilla@gmail.com)</t>
  </si>
  <si>
    <t>Estructuración de  lineamientos para Ordenamiento Territorial regionales y subregional</t>
  </si>
  <si>
    <t xml:space="preserve">Prestar los servicios profesionales de asesoría para la definición de la estructura y dinámica del Sistema de ciudades dentro de la región central, de manera articulada con los ejes estratégicos de planificación y gestión de impacto regional. </t>
  </si>
  <si>
    <t xml:space="preserve">Diseño de la arquitectura tecnológica, para la estructuración de datos, en un sistema de información georeferenciado de la Región Central. </t>
  </si>
  <si>
    <t>Adquisición de Software manejo base cartográfica Región Central</t>
  </si>
  <si>
    <t>Aunar esfuerzo técnicos, administrativos, y financieros entre la Región Administrativa de Planeación Especial RAPE - Región Central y la Corporación Promotora de las Comunidades Municipales de Colombia PROCOMUN, para fortalecer el Desarrollo de los lineamientos establecidos en los cinco (5) ejes estratégicos del proceso de integración Regional de la Región Central.</t>
  </si>
  <si>
    <t xml:space="preserve">Convenio de Asocicaión </t>
  </si>
  <si>
    <t>WALTER MARTINEZ (walmarmo2@hotmail.com)</t>
  </si>
  <si>
    <t>Prestar los servicios de apoyo a la gestión para la preparación de ruedas de prensa, el envío de comunicados o boletines de prensa a las bases de datos de periodistas que cubren la Región Central o temas a fines; el seguimiento a cada una de las etapas en la elaboración de piezas de comunicación como material impreso, de audio, o audiovisual; el seguimiento a la puesta en marcha de la página web y su posterior alimentación y actualización, el monitoreo de registros en prensa de aquellos temas afines o que involucran la razón de ser de la Región Central.</t>
  </si>
  <si>
    <t>Diseño e  impresión de piezas de comunicación</t>
  </si>
  <si>
    <t>Prestar los servicios como central de medios, para producir y difundir pautas publicitarias en radio sobre la participación de la región central en la feria internacional Agroexpo 2015.</t>
  </si>
  <si>
    <t xml:space="preserve">Prestar los sevicios de divulgación y promoción de la Región Central </t>
  </si>
  <si>
    <t>Contratar la Interventoría del contrato de elaboración del Plan Estratégico de la Región Central</t>
  </si>
  <si>
    <t>C. NECESIDADES ADICIONALES</t>
  </si>
  <si>
    <t xml:space="preserve">NO </t>
  </si>
  <si>
    <t>2 MESES</t>
  </si>
  <si>
    <t>Prestar los servicios profesionales de asesoría y acompañamiento en las etapas precontractual, contractual y post contractual y revisión final de los mismos, en virtud del apoyo que la Dirección Corporativa requiere para la adquisición de bienes y servicios de la  Región Administrativa y de Planeación Especial RAPE- Región Central.</t>
  </si>
  <si>
    <t xml:space="preserve">Prestar servicios profesionales para la elaboración del documento técnico que regionalice como incluir el tema de cambio climático en los instrumentos de planificación y desarrollo de los entes territoriales de Región Central. </t>
  </si>
  <si>
    <t>Contratar el suministro de tiquetes aéreos para rutas nacionales e internacionales y los servicios relacionados para los desplazamientos de los servidores públicos de la Región Administrativa y de Planeación Especial denominada RAPE ¿ Región Central.</t>
  </si>
  <si>
    <t>Contratar la adquisición, instalación, configuración y puesta en funcionamiento de un sistema biométrico de huella digital y un sistema de circuito cerrado de televisión para garantizar la seguridad física de la RAPE REGIÓN CENTRAL.</t>
  </si>
  <si>
    <t>Adquirir servicios de Bienestar Social y logistica</t>
  </si>
  <si>
    <t>2 DIAS</t>
  </si>
  <si>
    <t>DOS MESES</t>
  </si>
  <si>
    <t>1MES</t>
  </si>
  <si>
    <t>ARRIENDO</t>
  </si>
  <si>
    <t>ARREINDO</t>
  </si>
  <si>
    <t>20/11/205</t>
  </si>
  <si>
    <t>Prestar servicios profesionales para la construcción de un documento técnico de fortalecimiento a la propuesta de transporte Intermodal elaborada por la RAPE Región Central y presentada al ministerio de Transporte en el marco de la construcción del Plan Maestro de Transporte Intermodal (PMTI)</t>
  </si>
  <si>
    <t xml:space="preserve">Prestar los servicios profesionales para el desarrollo, diseño, implementación, sistema cms de administración de contenido del sitio WEB de la entidad y puesta en marcha en el hosting. Consolidando las políticas de la entidad y  acogiéndose con todos los parámetros de gobierno en línea. </t>
  </si>
  <si>
    <t>Garantizar la PARTICIPACION de la Region Central en el  CONGRESO NACIONAL DE INFRAESTRUCTURA</t>
  </si>
  <si>
    <t>2 meses</t>
  </si>
  <si>
    <t>1 mes y 13 dias</t>
  </si>
  <si>
    <t>1 MES Y 28 DIAS</t>
  </si>
  <si>
    <t>Prestar servicios profesionales de asesoría para el Análisis y Comunicación Política Estratégica para la Región Central.</t>
  </si>
  <si>
    <t>Alquilar un stand de 6 metros cuadrados, para participar y visibilizar a la Región Administrativa de Planeación Especial RAPE Región Central en el Primer Congreso de Agroindustria que se llevará a cabo  los días del 22 y 23 de octubre de 2015 en la ciudad de Ibagué.</t>
  </si>
  <si>
    <t>43211714, 46171610, 46171621, 46171622</t>
  </si>
  <si>
    <t>Contratar el alquiler de un stand para la participación de la Región Central en la Cumbre de Alcaldes.</t>
  </si>
  <si>
    <t>Adición al contrato Prestar los servicios de apoyo a la gestión para cumplir las diferentes actividades que demanda el eje temático denominado “infraestructura, logística y servicios públicos"</t>
  </si>
  <si>
    <t>Adición al contrato Prestar los servicios profesionales para la elaboración de estudios previos para los procesos de selección de contratistas, con especial énfasis en el componente técnico aplicable a los mismos, apoyo a la supervisión de los contratos que le sean asignados; estructuración técnica de contratos y convenios, apoyo en la consolidación e identificación de códigos UNSPSC según los bienes o servicios a adquirir, facilitar la publicación y actualización del plan de compras en el SECOP, apoyar la proyección de actos administrativos y las actividades complementarias al presente objeto.</t>
  </si>
  <si>
    <t>Adición al contrato con objeto Prestar los servicios profesionales para la recopilación, consolidación y caracterización del desarrollo rural y redes sociales en el marco de la formulación del Proyecto de Páramos Región Central y las actividades complementarias al presente objeto.</t>
  </si>
  <si>
    <t>Adición al convenio de asociacion con objeto Aunar esfuerzos técnicos, administrativos, y financieros entre la Región Administrativa de Planeación Especial RAPE - Región Central y la Corporación Promotora de las Comunidades Municipales de Colombia PROCOMUN, para fortalecer el Desarrollo de los lineamientos establecidos en los cinco (5) ejes estratégicos del proceso de integración Regional de la Región Central.</t>
  </si>
  <si>
    <t>Adquisición de impresora para sticker con sus insumos y lector de código de barras para el plaqueteo, identificación de los bienes propiedad y radicación de correspondencia de la RAPE Región CentraL</t>
  </si>
  <si>
    <t>Adición al contrato prestar los servicios de apoyo a la gestión, en la Dirección de Planificación, Gestión y Ejecución de Proyectos de la RAPE - Región Central, en relación con las actividades administrativas de la Dependencia.</t>
  </si>
  <si>
    <t>Adición al convenio con objeto Aunar esfuerzos técnicos, físicos y económicos entre la RAPE – REGIÓN CENTRAL y la CÁMARA para la articulación de actores públicos y privados que permita la construcción concertada de una agenda en materia de competitividad para la Región Central, donde sean elementos estratégicos la Ciencia, la Tecnología, y el Emprendimiento Innovador y para la implementación de acciones tempranas para el desarrollo de la Región.</t>
  </si>
  <si>
    <t>Contratar el alquiler de un stand de 6 metros cuadrados, señalizado con paneles (incluye montaje y desmontaje) y el respectivo material logístico promocional. El stand se encuentra ubicado en la Hacienda Palo a Pique Villavicencio-Meta - Cumbre de Gobernadores</t>
  </si>
  <si>
    <t>Adición al contrato Prestar los servicios Profesionales para la recopilación, consolidación y estructuración cartográfica, línea base y temática para la formuación del proyecto de páramos Región Central y las actividades complementarias al presente objeto.</t>
  </si>
  <si>
    <t>Intermediario de seguros</t>
  </si>
  <si>
    <t>12 meses</t>
  </si>
  <si>
    <t>}</t>
  </si>
  <si>
    <t>Prestar servicios profesionales de asesoría para construir la línea de base de las condiciones demográficas y socioeconómicas de la Región Central y realizar un análisis de  indicadores de resultado y de impacto (histórico, tendencias, proyección y brechas) que permita identificar las dinámicas y los intereses territoriales de la Región Central en la materia.</t>
  </si>
  <si>
    <t xml:space="preserve">Prestar servicios profesionales de asesoría para construir la línea de base del componente de agricultura y desarrollo rural de la Región Central y realizar un análisis de  indicadores de resultado y de impacto (histórico, tendencias, proyección y brechas) que permita identificar las dinámicas y los intereses territoriales de la Región Central en desarrollo rural.  </t>
  </si>
  <si>
    <t>Prestar servicios profesionales de asesoría para construir la línea de base del componente presupuestal y financiero de la Región Central e identificar nuevas fuentes y alternativas fiscales de financiación para el desarrollo de los cinco ejes estratégicos (hechos regionales) de la Región Central</t>
  </si>
  <si>
    <t>Prestar servicios profesionales de asesoría para construir la línea de base del componente ambiental de la Región Central y realizar un análisis de  indicadores de resultado y de impacto (histórico, tendencias, proyección y brechas) que permita identificar las dinámicas y los intereses territoriales de la Región Central en la materia.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</si>
</sst>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Calibri"/>
      <family val="2"/>
    </font>
    <font>
      <sz val="8"/>
      <name val="Calibri"/>
      <family val="2"/>
    </font>
    <font>
      <sz val="11"/>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thin"/>
      <top style="thin"/>
      <botto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7">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40" fillId="0" borderId="10" xfId="0" applyFont="1" applyBorder="1" applyAlignment="1">
      <alignment horizontal="justify" vertical="center" wrapText="1"/>
    </xf>
    <xf numFmtId="0" fontId="0" fillId="0" borderId="10" xfId="0" applyBorder="1" applyAlignment="1" quotePrefix="1">
      <alignment horizontal="justify" vertical="center" wrapText="1"/>
    </xf>
    <xf numFmtId="172" fontId="0" fillId="0" borderId="10" xfId="0" applyNumberFormat="1" applyBorder="1" applyAlignment="1">
      <alignment horizontal="justify" vertical="center" wrapText="1"/>
    </xf>
    <xf numFmtId="14" fontId="20" fillId="33" borderId="11" xfId="0" applyNumberFormat="1" applyFont="1" applyFill="1" applyBorder="1" applyAlignment="1">
      <alignment horizontal="justify" vertical="center" wrapText="1"/>
    </xf>
    <xf numFmtId="0" fontId="20" fillId="34" borderId="11" xfId="0" applyFont="1" applyFill="1" applyBorder="1" applyAlignment="1">
      <alignment horizontal="center" vertical="center" wrapText="1"/>
    </xf>
    <xf numFmtId="0" fontId="20" fillId="34" borderId="11" xfId="0" applyFont="1" applyFill="1" applyBorder="1" applyAlignment="1">
      <alignment vertical="center" wrapText="1"/>
    </xf>
    <xf numFmtId="165" fontId="20" fillId="33" borderId="11" xfId="0" applyNumberFormat="1" applyFont="1" applyFill="1" applyBorder="1" applyAlignment="1">
      <alignment vertical="center" wrapText="1"/>
    </xf>
    <xf numFmtId="165" fontId="20" fillId="33" borderId="11" xfId="0" applyNumberFormat="1" applyFont="1" applyFill="1" applyBorder="1" applyAlignment="1">
      <alignment horizontal="center" vertical="center" wrapText="1"/>
    </xf>
    <xf numFmtId="14" fontId="20" fillId="33" borderId="10" xfId="0" applyNumberFormat="1" applyFont="1" applyFill="1" applyBorder="1" applyAlignment="1">
      <alignment vertical="center" wrapText="1"/>
    </xf>
    <xf numFmtId="14" fontId="20" fillId="34" borderId="11" xfId="0" applyNumberFormat="1" applyFont="1" applyFill="1" applyBorder="1" applyAlignment="1">
      <alignment horizontal="center" vertical="center" wrapText="1"/>
    </xf>
    <xf numFmtId="14" fontId="20" fillId="33" borderId="11" xfId="0" applyNumberFormat="1" applyFont="1" applyFill="1" applyBorder="1" applyAlignment="1">
      <alignment vertical="center" wrapText="1"/>
    </xf>
    <xf numFmtId="14" fontId="20" fillId="34" borderId="11" xfId="0" applyNumberFormat="1" applyFont="1" applyFill="1" applyBorder="1" applyAlignment="1">
      <alignment horizontal="justify" vertical="center" wrapText="1"/>
    </xf>
    <xf numFmtId="165" fontId="20" fillId="34" borderId="11" xfId="0" applyNumberFormat="1" applyFont="1" applyFill="1" applyBorder="1" applyAlignment="1">
      <alignment vertical="center" wrapText="1"/>
    </xf>
    <xf numFmtId="165" fontId="20" fillId="34" borderId="10" xfId="0" applyNumberFormat="1" applyFont="1" applyFill="1" applyBorder="1" applyAlignment="1">
      <alignment horizontal="left" vertical="center" wrapText="1"/>
    </xf>
    <xf numFmtId="0" fontId="20" fillId="34" borderId="12" xfId="0" applyFont="1" applyFill="1" applyBorder="1" applyAlignment="1">
      <alignment horizontal="center" vertical="center" wrapText="1"/>
    </xf>
    <xf numFmtId="165" fontId="20" fillId="34" borderId="13" xfId="0" applyNumberFormat="1" applyFont="1" applyFill="1" applyBorder="1" applyAlignment="1">
      <alignment vertical="center" wrapText="1"/>
    </xf>
    <xf numFmtId="14" fontId="20" fillId="34" borderId="12" xfId="0" applyNumberFormat="1" applyFont="1" applyFill="1" applyBorder="1" applyAlignment="1">
      <alignment horizontal="center" vertical="center" wrapText="1"/>
    </xf>
    <xf numFmtId="0" fontId="20" fillId="34" borderId="12" xfId="0" applyFont="1" applyFill="1" applyBorder="1" applyAlignment="1">
      <alignment vertical="center" wrapText="1"/>
    </xf>
    <xf numFmtId="165" fontId="20" fillId="33" borderId="12" xfId="0" applyNumberFormat="1" applyFont="1" applyFill="1" applyBorder="1" applyAlignment="1">
      <alignment vertical="center" wrapText="1"/>
    </xf>
    <xf numFmtId="14" fontId="20" fillId="33" borderId="14" xfId="0" applyNumberFormat="1" applyFont="1" applyFill="1" applyBorder="1" applyAlignment="1">
      <alignment vertical="center" wrapText="1"/>
    </xf>
    <xf numFmtId="0" fontId="21" fillId="0" borderId="0" xfId="0" applyFont="1" applyFill="1" applyAlignment="1">
      <alignment wrapText="1"/>
    </xf>
    <xf numFmtId="0" fontId="20" fillId="0" borderId="11" xfId="0" applyFont="1" applyFill="1" applyBorder="1" applyAlignment="1">
      <alignment horizontal="center" vertical="center" wrapText="1"/>
    </xf>
    <xf numFmtId="0" fontId="20" fillId="0" borderId="11" xfId="0" applyFont="1" applyFill="1" applyBorder="1" applyAlignment="1">
      <alignment vertical="center" wrapText="1"/>
    </xf>
    <xf numFmtId="165" fontId="20" fillId="0" borderId="11" xfId="0" applyNumberFormat="1" applyFont="1" applyFill="1" applyBorder="1" applyAlignment="1">
      <alignment vertical="center" wrapText="1"/>
    </xf>
    <xf numFmtId="165" fontId="20" fillId="0" borderId="11" xfId="0" applyNumberFormat="1" applyFont="1" applyFill="1" applyBorder="1" applyAlignment="1">
      <alignment horizontal="center" vertical="center" wrapText="1"/>
    </xf>
    <xf numFmtId="14" fontId="20" fillId="0" borderId="10" xfId="0" applyNumberFormat="1" applyFont="1" applyFill="1" applyBorder="1" applyAlignment="1">
      <alignment vertical="center" wrapText="1"/>
    </xf>
    <xf numFmtId="14" fontId="20" fillId="4" borderId="11" xfId="0" applyNumberFormat="1" applyFont="1" applyFill="1" applyBorder="1" applyAlignment="1">
      <alignment horizontal="justify" vertical="center" wrapText="1"/>
    </xf>
    <xf numFmtId="14" fontId="20" fillId="4" borderId="12" xfId="0" applyNumberFormat="1" applyFont="1" applyFill="1" applyBorder="1" applyAlignment="1">
      <alignment horizontal="justify" vertical="center" wrapText="1"/>
    </xf>
    <xf numFmtId="0" fontId="0" fillId="0" borderId="0" xfId="0" applyAlignment="1">
      <alignment horizontal="justify" vertical="center" wrapText="1"/>
    </xf>
    <xf numFmtId="0" fontId="0" fillId="0" borderId="0" xfId="0" applyFill="1" applyAlignment="1">
      <alignment horizontal="justify" vertical="center" wrapText="1"/>
    </xf>
    <xf numFmtId="14" fontId="41" fillId="34" borderId="14" xfId="0" applyNumberFormat="1" applyFont="1" applyFill="1" applyBorder="1" applyAlignment="1">
      <alignment horizontal="justify" vertical="center" wrapText="1"/>
    </xf>
    <xf numFmtId="0" fontId="39" fillId="0" borderId="0" xfId="0" applyFont="1" applyAlignment="1">
      <alignment horizontal="center" vertical="center" wrapText="1"/>
    </xf>
    <xf numFmtId="0" fontId="20" fillId="0" borderId="15"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14" fontId="20" fillId="0" borderId="11" xfId="0" applyNumberFormat="1" applyFont="1" applyFill="1" applyBorder="1" applyAlignment="1">
      <alignment horizontal="center" vertical="center" wrapText="1"/>
    </xf>
    <xf numFmtId="165" fontId="20" fillId="33" borderId="12" xfId="0" applyNumberFormat="1" applyFont="1" applyFill="1" applyBorder="1" applyAlignment="1">
      <alignment horizontal="center" vertical="center" wrapText="1"/>
    </xf>
    <xf numFmtId="0" fontId="40" fillId="0" borderId="11" xfId="0" applyFont="1" applyBorder="1" applyAlignment="1">
      <alignment horizontal="justify" vertical="center" wrapText="1"/>
    </xf>
    <xf numFmtId="0" fontId="40" fillId="0" borderId="17" xfId="0" applyFont="1" applyBorder="1" applyAlignment="1">
      <alignment horizontal="center" vertical="center" wrapText="1"/>
    </xf>
    <xf numFmtId="0" fontId="40" fillId="0" borderId="18" xfId="0" applyFont="1" applyBorder="1" applyAlignment="1">
      <alignment horizontal="justify" vertical="center" wrapText="1"/>
    </xf>
    <xf numFmtId="0" fontId="40" fillId="0" borderId="19" xfId="0" applyFont="1" applyBorder="1" applyAlignment="1">
      <alignment horizontal="justify" vertical="center" wrapText="1"/>
    </xf>
    <xf numFmtId="14" fontId="40" fillId="33" borderId="10" xfId="0" applyNumberFormat="1" applyFont="1" applyFill="1" applyBorder="1" applyAlignment="1">
      <alignment horizontal="justify" vertical="center" wrapText="1"/>
    </xf>
    <xf numFmtId="0" fontId="40" fillId="0" borderId="12" xfId="0" applyFont="1" applyBorder="1" applyAlignment="1">
      <alignment horizontal="justify" vertical="center" wrapText="1"/>
    </xf>
    <xf numFmtId="165" fontId="20" fillId="33" borderId="13" xfId="0" applyNumberFormat="1" applyFont="1" applyFill="1" applyBorder="1" applyAlignment="1">
      <alignment horizontal="center" vertical="center" wrapText="1"/>
    </xf>
    <xf numFmtId="165" fontId="20" fillId="34" borderId="0" xfId="0" applyNumberFormat="1" applyFont="1" applyFill="1" applyBorder="1" applyAlignment="1">
      <alignment vertical="center" wrapText="1"/>
    </xf>
    <xf numFmtId="0" fontId="0" fillId="0" borderId="0" xfId="0" applyBorder="1" applyAlignment="1">
      <alignment wrapText="1"/>
    </xf>
    <xf numFmtId="0" fontId="26" fillId="23" borderId="17" xfId="39" applyFont="1" applyBorder="1" applyAlignment="1">
      <alignment horizontal="center" vertical="center" wrapText="1"/>
    </xf>
    <xf numFmtId="0" fontId="26" fillId="23" borderId="18" xfId="39" applyFont="1" applyBorder="1" applyAlignment="1">
      <alignment horizontal="center" vertical="center" wrapText="1"/>
    </xf>
    <xf numFmtId="0" fontId="26" fillId="23" borderId="19" xfId="39" applyFont="1" applyBorder="1" applyAlignment="1">
      <alignment horizontal="center" vertical="center" wrapText="1"/>
    </xf>
    <xf numFmtId="14" fontId="20" fillId="35" borderId="11" xfId="0" applyNumberFormat="1" applyFont="1" applyFill="1" applyBorder="1" applyAlignment="1">
      <alignment horizontal="justify" vertical="center" wrapText="1"/>
    </xf>
    <xf numFmtId="0" fontId="40" fillId="34" borderId="15" xfId="0" applyFont="1" applyFill="1" applyBorder="1" applyAlignment="1">
      <alignment horizontal="center" vertical="center" wrapText="1"/>
    </xf>
    <xf numFmtId="0" fontId="0" fillId="34" borderId="0" xfId="0" applyFill="1" applyAlignment="1">
      <alignment wrapText="1"/>
    </xf>
    <xf numFmtId="0" fontId="40" fillId="0" borderId="20" xfId="0" applyFont="1" applyBorder="1" applyAlignment="1">
      <alignment horizontal="center" vertical="center" wrapText="1"/>
    </xf>
    <xf numFmtId="14" fontId="20" fillId="34" borderId="13" xfId="0" applyNumberFormat="1" applyFont="1" applyFill="1" applyBorder="1" applyAlignment="1">
      <alignment horizontal="justify" vertical="center" wrapText="1"/>
    </xf>
    <xf numFmtId="14" fontId="20" fillId="34" borderId="13" xfId="0" applyNumberFormat="1"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3" xfId="0" applyFont="1" applyFill="1" applyBorder="1" applyAlignment="1">
      <alignment vertical="center" wrapText="1"/>
    </xf>
    <xf numFmtId="14" fontId="20" fillId="33" borderId="21" xfId="0" applyNumberFormat="1" applyFont="1" applyFill="1" applyBorder="1" applyAlignment="1">
      <alignment vertical="center" wrapText="1"/>
    </xf>
    <xf numFmtId="14" fontId="0" fillId="0" borderId="0" xfId="0" applyNumberFormat="1" applyAlignment="1">
      <alignment wrapText="1"/>
    </xf>
    <xf numFmtId="0" fontId="40" fillId="0" borderId="22" xfId="0" applyFont="1" applyFill="1" applyBorder="1" applyAlignment="1">
      <alignment horizontal="justify" vertical="center" wrapText="1"/>
    </xf>
    <xf numFmtId="0" fontId="40" fillId="0" borderId="23" xfId="0" applyFont="1" applyFill="1" applyBorder="1" applyAlignment="1">
      <alignment horizontal="justify" vertical="center" wrapText="1"/>
    </xf>
    <xf numFmtId="0" fontId="40" fillId="0" borderId="24" xfId="0" applyFont="1" applyFill="1" applyBorder="1" applyAlignment="1">
      <alignment horizontal="justify" vertical="center" wrapText="1"/>
    </xf>
    <xf numFmtId="0" fontId="40" fillId="0" borderId="25" xfId="0" applyFont="1" applyFill="1" applyBorder="1" applyAlignment="1">
      <alignment horizontal="justify" vertical="center" wrapText="1"/>
    </xf>
    <xf numFmtId="0" fontId="40" fillId="0" borderId="0" xfId="0" applyFont="1" applyFill="1" applyBorder="1" applyAlignment="1">
      <alignment horizontal="justify" vertical="center" wrapText="1"/>
    </xf>
    <xf numFmtId="0" fontId="40" fillId="0" borderId="26" xfId="0" applyFont="1" applyFill="1" applyBorder="1" applyAlignment="1">
      <alignment horizontal="justify" vertical="center" wrapText="1"/>
    </xf>
    <xf numFmtId="0" fontId="40" fillId="0" borderId="27" xfId="0" applyFont="1" applyFill="1" applyBorder="1" applyAlignment="1">
      <alignment horizontal="justify" vertical="center" wrapText="1"/>
    </xf>
    <xf numFmtId="0" fontId="40" fillId="0" borderId="28" xfId="0" applyFont="1" applyFill="1" applyBorder="1" applyAlignment="1">
      <alignment horizontal="justify" vertical="center" wrapText="1"/>
    </xf>
    <xf numFmtId="0" fontId="40" fillId="0" borderId="29" xfId="0" applyFont="1" applyFill="1" applyBorder="1" applyAlignment="1">
      <alignment horizontal="justify" vertical="center" wrapText="1"/>
    </xf>
    <xf numFmtId="0" fontId="39" fillId="0" borderId="0"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65524"/>
  <sheetViews>
    <sheetView tabSelected="1" zoomScale="80" zoomScaleNormal="80" zoomScaleSheetLayoutView="30" zoomScalePageLayoutView="80" workbookViewId="0" topLeftCell="A78">
      <selection activeCell="C86" sqref="C86"/>
    </sheetView>
  </sheetViews>
  <sheetFormatPr defaultColWidth="10.8515625" defaultRowHeight="15"/>
  <cols>
    <col min="1" max="1" width="10.8515625" style="1" customWidth="1"/>
    <col min="2" max="2" width="25.7109375" style="39" customWidth="1"/>
    <col min="3" max="3" width="66.421875" style="1" customWidth="1"/>
    <col min="4" max="4" width="71.57421875" style="1" customWidth="1"/>
    <col min="5" max="5" width="15.140625" style="1" customWidth="1"/>
    <col min="6" max="6" width="17.421875" style="1" customWidth="1"/>
    <col min="7" max="7" width="10.8515625" style="39" customWidth="1"/>
    <col min="8" max="8" width="21.28125" style="1" customWidth="1"/>
    <col min="9" max="9" width="18.71093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spans="2:3" ht="30" customHeight="1">
      <c r="B2" s="76" t="s">
        <v>20</v>
      </c>
      <c r="C2" s="76"/>
    </row>
    <row r="3" ht="15">
      <c r="B3" s="34"/>
    </row>
    <row r="4" spans="2:3" ht="30.75" customHeight="1" thickBot="1">
      <c r="B4" s="75" t="s">
        <v>0</v>
      </c>
      <c r="C4" s="75"/>
    </row>
    <row r="5" spans="2:9" ht="15">
      <c r="B5" s="44" t="s">
        <v>1</v>
      </c>
      <c r="C5" s="45" t="s">
        <v>1</v>
      </c>
      <c r="D5" s="46" t="s">
        <v>25</v>
      </c>
      <c r="E5" s="31"/>
      <c r="F5" s="65" t="s">
        <v>31</v>
      </c>
      <c r="G5" s="66"/>
      <c r="H5" s="66"/>
      <c r="I5" s="67"/>
    </row>
    <row r="6" spans="2:9" ht="22.5">
      <c r="B6" s="37" t="s">
        <v>2</v>
      </c>
      <c r="C6" s="43" t="s">
        <v>2</v>
      </c>
      <c r="D6" s="3" t="s">
        <v>26</v>
      </c>
      <c r="E6" s="31"/>
      <c r="F6" s="68"/>
      <c r="G6" s="69"/>
      <c r="H6" s="69"/>
      <c r="I6" s="70"/>
    </row>
    <row r="7" spans="2:9" ht="15">
      <c r="B7" s="37" t="s">
        <v>3</v>
      </c>
      <c r="C7" s="43" t="s">
        <v>3</v>
      </c>
      <c r="D7" s="4"/>
      <c r="E7" s="31"/>
      <c r="F7" s="68"/>
      <c r="G7" s="69"/>
      <c r="H7" s="69"/>
      <c r="I7" s="70"/>
    </row>
    <row r="8" spans="2:9" ht="15">
      <c r="B8" s="37" t="s">
        <v>16</v>
      </c>
      <c r="C8" s="43" t="s">
        <v>16</v>
      </c>
      <c r="D8" s="3" t="s">
        <v>27</v>
      </c>
      <c r="E8" s="31"/>
      <c r="F8" s="68"/>
      <c r="G8" s="69"/>
      <c r="H8" s="69"/>
      <c r="I8" s="70"/>
    </row>
    <row r="9" spans="2:9" ht="30.75" customHeight="1" thickBot="1">
      <c r="B9" s="37" t="s">
        <v>19</v>
      </c>
      <c r="C9" s="43" t="s">
        <v>19</v>
      </c>
      <c r="D9" s="3" t="s">
        <v>28</v>
      </c>
      <c r="E9" s="31"/>
      <c r="F9" s="71"/>
      <c r="G9" s="72"/>
      <c r="H9" s="72"/>
      <c r="I9" s="73"/>
    </row>
    <row r="10" spans="2:9" ht="71.25" customHeight="1" thickBot="1">
      <c r="B10" s="37" t="s">
        <v>4</v>
      </c>
      <c r="C10" s="43" t="s">
        <v>4</v>
      </c>
      <c r="D10" s="3" t="s">
        <v>29</v>
      </c>
      <c r="E10" s="31"/>
      <c r="F10" s="32"/>
      <c r="G10" s="40"/>
      <c r="H10" s="32"/>
      <c r="I10" s="32"/>
    </row>
    <row r="11" spans="2:9" ht="15">
      <c r="B11" s="37" t="s">
        <v>5</v>
      </c>
      <c r="C11" s="43" t="s">
        <v>5</v>
      </c>
      <c r="D11" s="47" t="s">
        <v>30</v>
      </c>
      <c r="E11" s="31"/>
      <c r="F11" s="65" t="s">
        <v>32</v>
      </c>
      <c r="G11" s="66"/>
      <c r="H11" s="66"/>
      <c r="I11" s="67"/>
    </row>
    <row r="12" spans="2:9" ht="15">
      <c r="B12" s="37" t="s">
        <v>21</v>
      </c>
      <c r="C12" s="43" t="s">
        <v>21</v>
      </c>
      <c r="D12" s="5">
        <v>5195808705</v>
      </c>
      <c r="E12" s="31"/>
      <c r="F12" s="68"/>
      <c r="G12" s="69"/>
      <c r="H12" s="69"/>
      <c r="I12" s="70"/>
    </row>
    <row r="13" spans="2:9" ht="22.5">
      <c r="B13" s="37" t="s">
        <v>22</v>
      </c>
      <c r="C13" s="43" t="s">
        <v>22</v>
      </c>
      <c r="D13" s="5">
        <v>180418000</v>
      </c>
      <c r="E13" s="31"/>
      <c r="F13" s="68"/>
      <c r="G13" s="69"/>
      <c r="H13" s="69"/>
      <c r="I13" s="70"/>
    </row>
    <row r="14" spans="2:9" ht="22.5">
      <c r="B14" s="37" t="s">
        <v>23</v>
      </c>
      <c r="C14" s="43" t="s">
        <v>23</v>
      </c>
      <c r="D14" s="5">
        <v>18041800</v>
      </c>
      <c r="E14" s="31"/>
      <c r="F14" s="68"/>
      <c r="G14" s="69"/>
      <c r="H14" s="69"/>
      <c r="I14" s="70"/>
    </row>
    <row r="15" spans="2:9" ht="23.25" thickBot="1">
      <c r="B15" s="38" t="s">
        <v>18</v>
      </c>
      <c r="C15" s="48" t="s">
        <v>18</v>
      </c>
      <c r="D15" s="33">
        <v>42216</v>
      </c>
      <c r="E15" s="31"/>
      <c r="F15" s="71"/>
      <c r="G15" s="72"/>
      <c r="H15" s="72"/>
      <c r="I15" s="73"/>
    </row>
    <row r="17" spans="2:3" ht="30.75" customHeight="1" thickBot="1">
      <c r="B17" s="75" t="s">
        <v>15</v>
      </c>
      <c r="C17" s="75"/>
    </row>
    <row r="18" spans="2:12" s="34" customFormat="1" ht="75" customHeight="1">
      <c r="B18" s="52" t="s">
        <v>24</v>
      </c>
      <c r="C18" s="53" t="s">
        <v>6</v>
      </c>
      <c r="D18" s="53" t="s">
        <v>17</v>
      </c>
      <c r="E18" s="53" t="s">
        <v>7</v>
      </c>
      <c r="F18" s="53" t="s">
        <v>8</v>
      </c>
      <c r="G18" s="53" t="s">
        <v>9</v>
      </c>
      <c r="H18" s="53" t="s">
        <v>10</v>
      </c>
      <c r="I18" s="53" t="s">
        <v>11</v>
      </c>
      <c r="J18" s="53" t="s">
        <v>12</v>
      </c>
      <c r="K18" s="53" t="s">
        <v>13</v>
      </c>
      <c r="L18" s="54" t="s">
        <v>14</v>
      </c>
    </row>
    <row r="19" spans="2:12" s="23" customFormat="1" ht="57.75" customHeight="1">
      <c r="B19" s="35" t="s">
        <v>33</v>
      </c>
      <c r="C19" s="29" t="s">
        <v>34</v>
      </c>
      <c r="D19" s="41">
        <v>42146</v>
      </c>
      <c r="E19" s="24" t="s">
        <v>35</v>
      </c>
      <c r="F19" s="25" t="s">
        <v>36</v>
      </c>
      <c r="G19" s="24" t="s">
        <v>37</v>
      </c>
      <c r="H19" s="26">
        <v>12750000</v>
      </c>
      <c r="I19" s="26">
        <f>+H19</f>
        <v>12750000</v>
      </c>
      <c r="J19" s="27" t="s">
        <v>38</v>
      </c>
      <c r="K19" s="27" t="s">
        <v>39</v>
      </c>
      <c r="L19" s="28" t="s">
        <v>40</v>
      </c>
    </row>
    <row r="20" spans="2:12" s="2" customFormat="1" ht="51.75" customHeight="1">
      <c r="B20" s="35" t="s">
        <v>33</v>
      </c>
      <c r="C20" s="29" t="s">
        <v>41</v>
      </c>
      <c r="D20" s="41">
        <v>42146</v>
      </c>
      <c r="E20" s="24" t="s">
        <v>35</v>
      </c>
      <c r="F20" s="25" t="s">
        <v>36</v>
      </c>
      <c r="G20" s="24" t="s">
        <v>37</v>
      </c>
      <c r="H20" s="26">
        <v>13692438</v>
      </c>
      <c r="I20" s="26">
        <f aca="true" t="shared" si="0" ref="I20:I73">+H20</f>
        <v>13692438</v>
      </c>
      <c r="J20" s="27" t="s">
        <v>38</v>
      </c>
      <c r="K20" s="27" t="s">
        <v>39</v>
      </c>
      <c r="L20" s="28" t="s">
        <v>40</v>
      </c>
    </row>
    <row r="21" spans="2:12" s="2" customFormat="1" ht="78.75">
      <c r="B21" s="35" t="s">
        <v>33</v>
      </c>
      <c r="C21" s="29" t="s">
        <v>42</v>
      </c>
      <c r="D21" s="41">
        <v>42158</v>
      </c>
      <c r="E21" s="24" t="s">
        <v>43</v>
      </c>
      <c r="F21" s="25" t="s">
        <v>36</v>
      </c>
      <c r="G21" s="24" t="s">
        <v>37</v>
      </c>
      <c r="H21" s="26">
        <v>16108780</v>
      </c>
      <c r="I21" s="26">
        <f t="shared" si="0"/>
        <v>16108780</v>
      </c>
      <c r="J21" s="27" t="s">
        <v>38</v>
      </c>
      <c r="K21" s="27" t="s">
        <v>39</v>
      </c>
      <c r="L21" s="28" t="s">
        <v>40</v>
      </c>
    </row>
    <row r="22" spans="2:12" ht="45">
      <c r="B22" s="36" t="s">
        <v>33</v>
      </c>
      <c r="C22" s="29" t="s">
        <v>44</v>
      </c>
      <c r="D22" s="12">
        <v>42158</v>
      </c>
      <c r="E22" s="7" t="s">
        <v>45</v>
      </c>
      <c r="F22" s="8" t="s">
        <v>36</v>
      </c>
      <c r="G22" s="7" t="s">
        <v>37</v>
      </c>
      <c r="H22" s="9">
        <v>58000000</v>
      </c>
      <c r="I22" s="9">
        <f t="shared" si="0"/>
        <v>58000000</v>
      </c>
      <c r="J22" s="10" t="s">
        <v>38</v>
      </c>
      <c r="K22" s="10" t="s">
        <v>39</v>
      </c>
      <c r="L22" s="11" t="s">
        <v>46</v>
      </c>
    </row>
    <row r="23" spans="2:12" ht="22.5">
      <c r="B23" s="36" t="s">
        <v>50</v>
      </c>
      <c r="C23" s="29" t="s">
        <v>51</v>
      </c>
      <c r="D23" s="12">
        <v>42222</v>
      </c>
      <c r="E23" s="7" t="s">
        <v>52</v>
      </c>
      <c r="F23" s="13" t="s">
        <v>53</v>
      </c>
      <c r="G23" s="7" t="s">
        <v>37</v>
      </c>
      <c r="H23" s="9">
        <f>38479680+5000000</f>
        <v>43479680</v>
      </c>
      <c r="I23" s="9">
        <f t="shared" si="0"/>
        <v>43479680</v>
      </c>
      <c r="J23" s="10" t="s">
        <v>38</v>
      </c>
      <c r="K23" s="10" t="s">
        <v>39</v>
      </c>
      <c r="L23" s="11" t="s">
        <v>54</v>
      </c>
    </row>
    <row r="24" spans="2:12" ht="22.5">
      <c r="B24" s="36">
        <v>43231500</v>
      </c>
      <c r="C24" s="14" t="s">
        <v>55</v>
      </c>
      <c r="D24" s="12">
        <v>42226</v>
      </c>
      <c r="E24" s="7" t="s">
        <v>56</v>
      </c>
      <c r="F24" s="8" t="s">
        <v>53</v>
      </c>
      <c r="G24" s="7" t="s">
        <v>37</v>
      </c>
      <c r="H24" s="15">
        <v>25270320</v>
      </c>
      <c r="I24" s="9">
        <f t="shared" si="0"/>
        <v>25270320</v>
      </c>
      <c r="J24" s="10" t="s">
        <v>38</v>
      </c>
      <c r="K24" s="10" t="s">
        <v>39</v>
      </c>
      <c r="L24" s="11" t="s">
        <v>49</v>
      </c>
    </row>
    <row r="25" spans="2:12" ht="22.5">
      <c r="B25" s="36">
        <v>43232900</v>
      </c>
      <c r="C25" s="6" t="s">
        <v>57</v>
      </c>
      <c r="D25" s="12">
        <v>42227</v>
      </c>
      <c r="E25" s="7" t="s">
        <v>56</v>
      </c>
      <c r="F25" s="13" t="s">
        <v>58</v>
      </c>
      <c r="G25" s="7" t="s">
        <v>37</v>
      </c>
      <c r="H25" s="9">
        <v>10000000</v>
      </c>
      <c r="I25" s="9">
        <f t="shared" si="0"/>
        <v>10000000</v>
      </c>
      <c r="J25" s="10" t="s">
        <v>38</v>
      </c>
      <c r="K25" s="10" t="s">
        <v>39</v>
      </c>
      <c r="L25" s="11" t="s">
        <v>49</v>
      </c>
    </row>
    <row r="26" spans="2:12" ht="22.5">
      <c r="B26" s="36"/>
      <c r="C26" s="6" t="s">
        <v>59</v>
      </c>
      <c r="D26" s="12">
        <v>42129</v>
      </c>
      <c r="E26" s="7" t="s">
        <v>52</v>
      </c>
      <c r="F26" s="13" t="s">
        <v>48</v>
      </c>
      <c r="G26" s="7" t="s">
        <v>37</v>
      </c>
      <c r="H26" s="15">
        <v>17397450</v>
      </c>
      <c r="I26" s="9">
        <f t="shared" si="0"/>
        <v>17397450</v>
      </c>
      <c r="J26" s="10" t="s">
        <v>38</v>
      </c>
      <c r="K26" s="10" t="s">
        <v>39</v>
      </c>
      <c r="L26" s="11" t="s">
        <v>60</v>
      </c>
    </row>
    <row r="27" spans="2:12" ht="22.5">
      <c r="B27" s="37">
        <v>44121600</v>
      </c>
      <c r="C27" s="6" t="s">
        <v>61</v>
      </c>
      <c r="D27" s="12">
        <v>42220</v>
      </c>
      <c r="E27" s="7" t="s">
        <v>45</v>
      </c>
      <c r="F27" s="8" t="s">
        <v>62</v>
      </c>
      <c r="G27" s="7" t="s">
        <v>37</v>
      </c>
      <c r="H27" s="15">
        <f>20000000+2726362</f>
        <v>22726362</v>
      </c>
      <c r="I27" s="9">
        <f t="shared" si="0"/>
        <v>22726362</v>
      </c>
      <c r="J27" s="10" t="s">
        <v>38</v>
      </c>
      <c r="K27" s="10" t="s">
        <v>39</v>
      </c>
      <c r="L27" s="16" t="s">
        <v>63</v>
      </c>
    </row>
    <row r="28" spans="2:12" ht="22.5">
      <c r="B28" s="36">
        <v>43232900</v>
      </c>
      <c r="C28" s="29" t="s">
        <v>64</v>
      </c>
      <c r="D28" s="12">
        <v>42230</v>
      </c>
      <c r="E28" s="7" t="s">
        <v>65</v>
      </c>
      <c r="F28" s="13" t="s">
        <v>53</v>
      </c>
      <c r="G28" s="7" t="s">
        <v>37</v>
      </c>
      <c r="H28" s="9">
        <v>62000000</v>
      </c>
      <c r="I28" s="9">
        <f t="shared" si="0"/>
        <v>62000000</v>
      </c>
      <c r="J28" s="10" t="s">
        <v>38</v>
      </c>
      <c r="K28" s="10" t="s">
        <v>39</v>
      </c>
      <c r="L28" s="11" t="s">
        <v>49</v>
      </c>
    </row>
    <row r="29" spans="2:12" ht="22.5">
      <c r="B29" s="36">
        <v>45111800</v>
      </c>
      <c r="C29" s="29" t="s">
        <v>66</v>
      </c>
      <c r="D29" s="12">
        <v>42229</v>
      </c>
      <c r="E29" s="7" t="s">
        <v>65</v>
      </c>
      <c r="F29" s="8" t="s">
        <v>67</v>
      </c>
      <c r="G29" s="7" t="s">
        <v>37</v>
      </c>
      <c r="H29" s="15">
        <v>4000000</v>
      </c>
      <c r="I29" s="9">
        <f t="shared" si="0"/>
        <v>4000000</v>
      </c>
      <c r="J29" s="10" t="s">
        <v>38</v>
      </c>
      <c r="K29" s="10" t="s">
        <v>39</v>
      </c>
      <c r="L29" s="11" t="s">
        <v>49</v>
      </c>
    </row>
    <row r="30" spans="2:12" ht="22.5">
      <c r="B30" s="36" t="s">
        <v>68</v>
      </c>
      <c r="C30" s="6" t="s">
        <v>69</v>
      </c>
      <c r="D30" s="12">
        <v>42240</v>
      </c>
      <c r="E30" s="7" t="s">
        <v>56</v>
      </c>
      <c r="F30" s="13" t="s">
        <v>53</v>
      </c>
      <c r="G30" s="7" t="s">
        <v>37</v>
      </c>
      <c r="H30" s="9">
        <v>35000000</v>
      </c>
      <c r="I30" s="9">
        <f t="shared" si="0"/>
        <v>35000000</v>
      </c>
      <c r="J30" s="10" t="s">
        <v>38</v>
      </c>
      <c r="K30" s="10" t="s">
        <v>39</v>
      </c>
      <c r="L30" s="11" t="s">
        <v>70</v>
      </c>
    </row>
    <row r="31" spans="2:12" ht="22.5">
      <c r="B31" s="36" t="s">
        <v>71</v>
      </c>
      <c r="C31" s="14" t="s">
        <v>72</v>
      </c>
      <c r="D31" s="12">
        <v>42248</v>
      </c>
      <c r="E31" s="7" t="s">
        <v>65</v>
      </c>
      <c r="F31" s="8" t="s">
        <v>53</v>
      </c>
      <c r="G31" s="7" t="s">
        <v>37</v>
      </c>
      <c r="H31" s="15">
        <v>28693104</v>
      </c>
      <c r="I31" s="9">
        <f t="shared" si="0"/>
        <v>28693104</v>
      </c>
      <c r="J31" s="10" t="s">
        <v>38</v>
      </c>
      <c r="K31" s="10" t="s">
        <v>39</v>
      </c>
      <c r="L31" s="11" t="s">
        <v>49</v>
      </c>
    </row>
    <row r="32" spans="2:12" ht="22.5">
      <c r="B32" s="36">
        <v>52141500</v>
      </c>
      <c r="C32" s="29" t="s">
        <v>73</v>
      </c>
      <c r="D32" s="12">
        <v>42256</v>
      </c>
      <c r="E32" s="7" t="s">
        <v>65</v>
      </c>
      <c r="F32" s="13" t="s">
        <v>48</v>
      </c>
      <c r="G32" s="7" t="s">
        <v>37</v>
      </c>
      <c r="H32" s="15">
        <v>1000000</v>
      </c>
      <c r="I32" s="9">
        <f t="shared" si="0"/>
        <v>1000000</v>
      </c>
      <c r="J32" s="10" t="s">
        <v>38</v>
      </c>
      <c r="K32" s="10" t="s">
        <v>39</v>
      </c>
      <c r="L32" s="16" t="s">
        <v>63</v>
      </c>
    </row>
    <row r="33" spans="2:12" ht="22.5">
      <c r="B33" s="36">
        <v>43191500</v>
      </c>
      <c r="C33" s="29" t="s">
        <v>74</v>
      </c>
      <c r="D33" s="12">
        <v>42240</v>
      </c>
      <c r="E33" s="7" t="s">
        <v>65</v>
      </c>
      <c r="F33" s="8" t="s">
        <v>48</v>
      </c>
      <c r="G33" s="7" t="s">
        <v>37</v>
      </c>
      <c r="H33" s="15">
        <v>300000</v>
      </c>
      <c r="I33" s="9">
        <f t="shared" si="0"/>
        <v>300000</v>
      </c>
      <c r="J33" s="10" t="s">
        <v>38</v>
      </c>
      <c r="K33" s="10" t="s">
        <v>39</v>
      </c>
      <c r="L33" s="11" t="s">
        <v>49</v>
      </c>
    </row>
    <row r="34" spans="2:12" ht="50.25" customHeight="1">
      <c r="B34" s="36">
        <v>72121100</v>
      </c>
      <c r="C34" s="29" t="s">
        <v>75</v>
      </c>
      <c r="D34" s="12">
        <v>42194</v>
      </c>
      <c r="E34" s="7" t="s">
        <v>76</v>
      </c>
      <c r="F34" s="13" t="s">
        <v>53</v>
      </c>
      <c r="G34" s="7" t="s">
        <v>37</v>
      </c>
      <c r="H34" s="9">
        <v>110800000</v>
      </c>
      <c r="I34" s="9">
        <f t="shared" si="0"/>
        <v>110800000</v>
      </c>
      <c r="J34" s="10" t="s">
        <v>38</v>
      </c>
      <c r="K34" s="10" t="s">
        <v>39</v>
      </c>
      <c r="L34" s="11" t="s">
        <v>49</v>
      </c>
    </row>
    <row r="35" spans="2:12" ht="56.25">
      <c r="B35" s="37">
        <v>72121100</v>
      </c>
      <c r="C35" s="29" t="s">
        <v>77</v>
      </c>
      <c r="D35" s="12">
        <v>42194</v>
      </c>
      <c r="E35" s="7" t="s">
        <v>76</v>
      </c>
      <c r="F35" s="13" t="s">
        <v>53</v>
      </c>
      <c r="G35" s="7" t="s">
        <v>37</v>
      </c>
      <c r="H35" s="9">
        <f>175256540-32273000-108483540</f>
        <v>34500000</v>
      </c>
      <c r="I35" s="9">
        <f t="shared" si="0"/>
        <v>34500000</v>
      </c>
      <c r="J35" s="10" t="s">
        <v>38</v>
      </c>
      <c r="K35" s="10" t="s">
        <v>39</v>
      </c>
      <c r="L35" s="11" t="s">
        <v>49</v>
      </c>
    </row>
    <row r="36" spans="2:12" ht="22.5">
      <c r="B36" s="36">
        <v>90101700</v>
      </c>
      <c r="C36" s="29" t="s">
        <v>78</v>
      </c>
      <c r="D36" s="12">
        <v>42209</v>
      </c>
      <c r="E36" s="7" t="s">
        <v>45</v>
      </c>
      <c r="F36" s="8" t="s">
        <v>79</v>
      </c>
      <c r="G36" s="7" t="s">
        <v>37</v>
      </c>
      <c r="H36" s="15">
        <v>15000000</v>
      </c>
      <c r="I36" s="9">
        <f t="shared" si="0"/>
        <v>15000000</v>
      </c>
      <c r="J36" s="10" t="s">
        <v>38</v>
      </c>
      <c r="K36" s="10" t="s">
        <v>39</v>
      </c>
      <c r="L36" s="16" t="s">
        <v>63</v>
      </c>
    </row>
    <row r="37" spans="2:12" ht="22.5">
      <c r="B37" s="36">
        <v>55121800</v>
      </c>
      <c r="C37" s="29" t="s">
        <v>80</v>
      </c>
      <c r="D37" s="12">
        <v>42219</v>
      </c>
      <c r="E37" s="7" t="s">
        <v>45</v>
      </c>
      <c r="F37" s="13" t="s">
        <v>48</v>
      </c>
      <c r="G37" s="7" t="s">
        <v>37</v>
      </c>
      <c r="H37" s="9">
        <v>1000000</v>
      </c>
      <c r="I37" s="9">
        <f t="shared" si="0"/>
        <v>1000000</v>
      </c>
      <c r="J37" s="10" t="s">
        <v>38</v>
      </c>
      <c r="K37" s="10" t="s">
        <v>39</v>
      </c>
      <c r="L37" s="11" t="s">
        <v>81</v>
      </c>
    </row>
    <row r="38" spans="2:12" ht="33.75">
      <c r="B38" s="36" t="s">
        <v>82</v>
      </c>
      <c r="C38" s="29" t="s">
        <v>83</v>
      </c>
      <c r="D38" s="12">
        <v>42186</v>
      </c>
      <c r="E38" s="7" t="s">
        <v>45</v>
      </c>
      <c r="F38" s="8" t="s">
        <v>48</v>
      </c>
      <c r="G38" s="7" t="s">
        <v>37</v>
      </c>
      <c r="H38" s="15">
        <v>4000000</v>
      </c>
      <c r="I38" s="9">
        <f t="shared" si="0"/>
        <v>4000000</v>
      </c>
      <c r="J38" s="10" t="s">
        <v>38</v>
      </c>
      <c r="K38" s="10" t="s">
        <v>39</v>
      </c>
      <c r="L38" s="16" t="s">
        <v>63</v>
      </c>
    </row>
    <row r="39" spans="2:12" ht="45">
      <c r="B39" s="36" t="s">
        <v>84</v>
      </c>
      <c r="C39" s="29" t="s">
        <v>85</v>
      </c>
      <c r="D39" s="12">
        <v>42214</v>
      </c>
      <c r="E39" s="7" t="s">
        <v>45</v>
      </c>
      <c r="F39" s="13" t="s">
        <v>53</v>
      </c>
      <c r="G39" s="7" t="s">
        <v>37</v>
      </c>
      <c r="H39" s="9">
        <v>33522759</v>
      </c>
      <c r="I39" s="9">
        <f t="shared" si="0"/>
        <v>33522759</v>
      </c>
      <c r="J39" s="10" t="s">
        <v>38</v>
      </c>
      <c r="K39" s="10" t="s">
        <v>39</v>
      </c>
      <c r="L39" s="11" t="s">
        <v>63</v>
      </c>
    </row>
    <row r="40" spans="2:12" ht="22.5">
      <c r="B40" s="36">
        <v>80131500</v>
      </c>
      <c r="C40" s="29" t="s">
        <v>86</v>
      </c>
      <c r="D40" s="12">
        <v>42145</v>
      </c>
      <c r="E40" s="7" t="s">
        <v>56</v>
      </c>
      <c r="F40" s="8" t="s">
        <v>87</v>
      </c>
      <c r="G40" s="7" t="s">
        <v>37</v>
      </c>
      <c r="H40" s="15">
        <v>203000000</v>
      </c>
      <c r="I40" s="9">
        <f t="shared" si="0"/>
        <v>203000000</v>
      </c>
      <c r="J40" s="10" t="s">
        <v>38</v>
      </c>
      <c r="K40" s="10" t="s">
        <v>39</v>
      </c>
      <c r="L40" s="16" t="s">
        <v>63</v>
      </c>
    </row>
    <row r="41" spans="2:12" ht="67.5">
      <c r="B41" s="36">
        <v>43223300</v>
      </c>
      <c r="C41" s="29" t="s">
        <v>88</v>
      </c>
      <c r="D41" s="12">
        <v>42194</v>
      </c>
      <c r="E41" s="7" t="s">
        <v>76</v>
      </c>
      <c r="F41" s="13" t="s">
        <v>53</v>
      </c>
      <c r="G41" s="7" t="s">
        <v>37</v>
      </c>
      <c r="H41" s="15">
        <v>32273000</v>
      </c>
      <c r="I41" s="9">
        <f t="shared" si="0"/>
        <v>32273000</v>
      </c>
      <c r="J41" s="10" t="s">
        <v>38</v>
      </c>
      <c r="K41" s="10" t="s">
        <v>39</v>
      </c>
      <c r="L41" s="11" t="s">
        <v>49</v>
      </c>
    </row>
    <row r="42" spans="2:12" ht="22.5">
      <c r="B42" s="36" t="s">
        <v>89</v>
      </c>
      <c r="C42" s="29" t="s">
        <v>90</v>
      </c>
      <c r="D42" s="12">
        <v>42179</v>
      </c>
      <c r="E42" s="7" t="s">
        <v>56</v>
      </c>
      <c r="F42" s="13" t="s">
        <v>87</v>
      </c>
      <c r="G42" s="7" t="s">
        <v>37</v>
      </c>
      <c r="H42" s="9">
        <f>11136000+243040</f>
        <v>11379040</v>
      </c>
      <c r="I42" s="9">
        <f t="shared" si="0"/>
        <v>11379040</v>
      </c>
      <c r="J42" s="10" t="s">
        <v>38</v>
      </c>
      <c r="K42" s="10" t="s">
        <v>39</v>
      </c>
      <c r="L42" s="11" t="s">
        <v>49</v>
      </c>
    </row>
    <row r="43" spans="2:12" ht="22.5">
      <c r="B43" s="36">
        <v>43223300</v>
      </c>
      <c r="C43" s="29" t="s">
        <v>91</v>
      </c>
      <c r="D43" s="12">
        <v>42179</v>
      </c>
      <c r="E43" s="7" t="s">
        <v>45</v>
      </c>
      <c r="F43" s="13" t="s">
        <v>87</v>
      </c>
      <c r="G43" s="7" t="s">
        <v>37</v>
      </c>
      <c r="H43" s="9">
        <v>10620960</v>
      </c>
      <c r="I43" s="9">
        <f t="shared" si="0"/>
        <v>10620960</v>
      </c>
      <c r="J43" s="10" t="s">
        <v>38</v>
      </c>
      <c r="K43" s="10" t="s">
        <v>39</v>
      </c>
      <c r="L43" s="11" t="s">
        <v>49</v>
      </c>
    </row>
    <row r="44" spans="2:12" ht="22.5">
      <c r="B44" s="36" t="s">
        <v>92</v>
      </c>
      <c r="C44" s="29" t="s">
        <v>93</v>
      </c>
      <c r="D44" s="12">
        <v>42167</v>
      </c>
      <c r="E44" s="7" t="s">
        <v>56</v>
      </c>
      <c r="F44" s="8" t="s">
        <v>87</v>
      </c>
      <c r="G44" s="7" t="s">
        <v>37</v>
      </c>
      <c r="H44" s="15">
        <v>3000000</v>
      </c>
      <c r="I44" s="9">
        <f t="shared" si="0"/>
        <v>3000000</v>
      </c>
      <c r="J44" s="10" t="s">
        <v>38</v>
      </c>
      <c r="K44" s="10" t="s">
        <v>39</v>
      </c>
      <c r="L44" s="11" t="s">
        <v>49</v>
      </c>
    </row>
    <row r="45" spans="2:12" ht="22.5">
      <c r="B45" s="36">
        <v>85101500</v>
      </c>
      <c r="C45" s="29" t="s">
        <v>94</v>
      </c>
      <c r="D45" s="12">
        <v>42219</v>
      </c>
      <c r="E45" s="7" t="s">
        <v>45</v>
      </c>
      <c r="F45" s="13" t="s">
        <v>48</v>
      </c>
      <c r="G45" s="7" t="s">
        <v>37</v>
      </c>
      <c r="H45" s="9">
        <v>1000000</v>
      </c>
      <c r="I45" s="9">
        <f t="shared" si="0"/>
        <v>1000000</v>
      </c>
      <c r="J45" s="10" t="s">
        <v>38</v>
      </c>
      <c r="K45" s="10" t="s">
        <v>39</v>
      </c>
      <c r="L45" s="11" t="s">
        <v>81</v>
      </c>
    </row>
    <row r="46" spans="2:12" ht="22.5">
      <c r="B46" s="36" t="s">
        <v>95</v>
      </c>
      <c r="C46" s="6" t="s">
        <v>96</v>
      </c>
      <c r="D46" s="12">
        <v>42262</v>
      </c>
      <c r="E46" s="7" t="s">
        <v>47</v>
      </c>
      <c r="F46" s="13" t="s">
        <v>48</v>
      </c>
      <c r="G46" s="7" t="s">
        <v>37</v>
      </c>
      <c r="H46" s="15">
        <v>3000000</v>
      </c>
      <c r="I46" s="9">
        <f t="shared" si="0"/>
        <v>3000000</v>
      </c>
      <c r="J46" s="10" t="s">
        <v>38</v>
      </c>
      <c r="K46" s="10" t="s">
        <v>39</v>
      </c>
      <c r="L46" s="11" t="s">
        <v>81</v>
      </c>
    </row>
    <row r="47" spans="2:12" ht="22.5">
      <c r="B47" s="36">
        <v>84131600</v>
      </c>
      <c r="C47" s="6" t="s">
        <v>97</v>
      </c>
      <c r="D47" s="12">
        <v>42270</v>
      </c>
      <c r="E47" s="7" t="s">
        <v>56</v>
      </c>
      <c r="F47" s="13" t="s">
        <v>53</v>
      </c>
      <c r="G47" s="7" t="s">
        <v>37</v>
      </c>
      <c r="H47" s="9">
        <v>22500000</v>
      </c>
      <c r="I47" s="9">
        <f t="shared" si="0"/>
        <v>22500000</v>
      </c>
      <c r="J47" s="10" t="s">
        <v>38</v>
      </c>
      <c r="K47" s="10" t="s">
        <v>39</v>
      </c>
      <c r="L47" s="11" t="s">
        <v>63</v>
      </c>
    </row>
    <row r="48" spans="2:12" ht="22.5">
      <c r="B48" s="36" t="s">
        <v>98</v>
      </c>
      <c r="C48" s="29" t="s">
        <v>99</v>
      </c>
      <c r="D48" s="12">
        <v>42235</v>
      </c>
      <c r="E48" s="7" t="s">
        <v>56</v>
      </c>
      <c r="F48" s="13" t="s">
        <v>53</v>
      </c>
      <c r="G48" s="7" t="s">
        <v>37</v>
      </c>
      <c r="H48" s="15">
        <f>19000000+4306705</f>
        <v>23306705</v>
      </c>
      <c r="I48" s="9">
        <f t="shared" si="0"/>
        <v>23306705</v>
      </c>
      <c r="J48" s="10" t="s">
        <v>38</v>
      </c>
      <c r="K48" s="10" t="s">
        <v>39</v>
      </c>
      <c r="L48" s="16" t="s">
        <v>63</v>
      </c>
    </row>
    <row r="49" spans="2:12" ht="22.5">
      <c r="B49" s="36">
        <v>86132000</v>
      </c>
      <c r="C49" s="6" t="s">
        <v>100</v>
      </c>
      <c r="D49" s="12">
        <v>42235</v>
      </c>
      <c r="E49" s="7" t="s">
        <v>47</v>
      </c>
      <c r="F49" s="13" t="s">
        <v>48</v>
      </c>
      <c r="G49" s="7" t="s">
        <v>37</v>
      </c>
      <c r="H49" s="15">
        <v>4000000</v>
      </c>
      <c r="I49" s="9">
        <f t="shared" si="0"/>
        <v>4000000</v>
      </c>
      <c r="J49" s="10" t="s">
        <v>38</v>
      </c>
      <c r="K49" s="10" t="s">
        <v>39</v>
      </c>
      <c r="L49" s="11" t="s">
        <v>81</v>
      </c>
    </row>
    <row r="50" spans="2:12" ht="33.75">
      <c r="B50" s="36" t="s">
        <v>33</v>
      </c>
      <c r="C50" s="29" t="s">
        <v>105</v>
      </c>
      <c r="D50" s="12">
        <v>42150</v>
      </c>
      <c r="E50" s="7" t="s">
        <v>43</v>
      </c>
      <c r="F50" s="8" t="s">
        <v>36</v>
      </c>
      <c r="G50" s="7" t="s">
        <v>37</v>
      </c>
      <c r="H50" s="15">
        <v>9025000</v>
      </c>
      <c r="I50" s="9">
        <f t="shared" si="0"/>
        <v>9025000</v>
      </c>
      <c r="J50" s="10" t="s">
        <v>38</v>
      </c>
      <c r="K50" s="10" t="s">
        <v>39</v>
      </c>
      <c r="L50" s="11" t="s">
        <v>106</v>
      </c>
    </row>
    <row r="51" spans="2:12" ht="22.5">
      <c r="B51" s="36" t="s">
        <v>33</v>
      </c>
      <c r="C51" s="29" t="s">
        <v>107</v>
      </c>
      <c r="D51" s="12">
        <v>42177</v>
      </c>
      <c r="E51" s="7" t="s">
        <v>45</v>
      </c>
      <c r="F51" s="8" t="s">
        <v>36</v>
      </c>
      <c r="G51" s="7" t="s">
        <v>37</v>
      </c>
      <c r="H51" s="15">
        <v>36000000</v>
      </c>
      <c r="I51" s="9">
        <f t="shared" si="0"/>
        <v>36000000</v>
      </c>
      <c r="J51" s="10" t="s">
        <v>38</v>
      </c>
      <c r="K51" s="10" t="s">
        <v>39</v>
      </c>
      <c r="L51" s="11" t="s">
        <v>103</v>
      </c>
    </row>
    <row r="52" spans="2:12" ht="33.75">
      <c r="B52" s="36" t="s">
        <v>33</v>
      </c>
      <c r="C52" s="29" t="s">
        <v>108</v>
      </c>
      <c r="D52" s="12">
        <v>42174</v>
      </c>
      <c r="E52" s="7" t="s">
        <v>109</v>
      </c>
      <c r="F52" s="8" t="s">
        <v>36</v>
      </c>
      <c r="G52" s="7" t="s">
        <v>37</v>
      </c>
      <c r="H52" s="15">
        <v>22800000</v>
      </c>
      <c r="I52" s="9">
        <f t="shared" si="0"/>
        <v>22800000</v>
      </c>
      <c r="J52" s="10" t="s">
        <v>38</v>
      </c>
      <c r="K52" s="10" t="s">
        <v>39</v>
      </c>
      <c r="L52" s="11" t="s">
        <v>103</v>
      </c>
    </row>
    <row r="53" spans="2:12" ht="33.75">
      <c r="B53" s="36" t="s">
        <v>33</v>
      </c>
      <c r="C53" s="29" t="s">
        <v>110</v>
      </c>
      <c r="D53" s="12">
        <v>42177</v>
      </c>
      <c r="E53" s="7" t="s">
        <v>109</v>
      </c>
      <c r="F53" s="8" t="s">
        <v>36</v>
      </c>
      <c r="G53" s="7" t="s">
        <v>37</v>
      </c>
      <c r="H53" s="15">
        <v>22800000</v>
      </c>
      <c r="I53" s="9">
        <f t="shared" si="0"/>
        <v>22800000</v>
      </c>
      <c r="J53" s="10" t="s">
        <v>38</v>
      </c>
      <c r="K53" s="10" t="s">
        <v>39</v>
      </c>
      <c r="L53" s="11" t="s">
        <v>103</v>
      </c>
    </row>
    <row r="54" spans="2:12" ht="45">
      <c r="B54" s="36" t="s">
        <v>33</v>
      </c>
      <c r="C54" s="29" t="s">
        <v>111</v>
      </c>
      <c r="D54" s="12">
        <v>42178</v>
      </c>
      <c r="E54" s="7" t="s">
        <v>109</v>
      </c>
      <c r="F54" s="8" t="s">
        <v>36</v>
      </c>
      <c r="G54" s="7" t="s">
        <v>37</v>
      </c>
      <c r="H54" s="15">
        <v>22800000</v>
      </c>
      <c r="I54" s="9">
        <f t="shared" si="0"/>
        <v>22800000</v>
      </c>
      <c r="J54" s="10" t="s">
        <v>38</v>
      </c>
      <c r="K54" s="10" t="s">
        <v>39</v>
      </c>
      <c r="L54" s="11" t="s">
        <v>112</v>
      </c>
    </row>
    <row r="55" spans="2:12" ht="45" customHeight="1">
      <c r="B55" s="36" t="s">
        <v>33</v>
      </c>
      <c r="C55" s="29" t="s">
        <v>113</v>
      </c>
      <c r="D55" s="12">
        <v>42167</v>
      </c>
      <c r="E55" s="7" t="s">
        <v>43</v>
      </c>
      <c r="F55" s="8" t="s">
        <v>36</v>
      </c>
      <c r="G55" s="7" t="s">
        <v>37</v>
      </c>
      <c r="H55" s="15">
        <v>18000000</v>
      </c>
      <c r="I55" s="9">
        <f t="shared" si="0"/>
        <v>18000000</v>
      </c>
      <c r="J55" s="10" t="s">
        <v>38</v>
      </c>
      <c r="K55" s="10" t="s">
        <v>39</v>
      </c>
      <c r="L55" s="11" t="s">
        <v>114</v>
      </c>
    </row>
    <row r="56" spans="2:12" ht="56.25">
      <c r="B56" s="36" t="s">
        <v>33</v>
      </c>
      <c r="C56" s="29" t="s">
        <v>115</v>
      </c>
      <c r="D56" s="12">
        <v>42179</v>
      </c>
      <c r="E56" s="7" t="s">
        <v>101</v>
      </c>
      <c r="F56" s="8" t="s">
        <v>116</v>
      </c>
      <c r="G56" s="7" t="s">
        <v>37</v>
      </c>
      <c r="H56" s="9">
        <v>100000000</v>
      </c>
      <c r="I56" s="9">
        <f t="shared" si="0"/>
        <v>100000000</v>
      </c>
      <c r="J56" s="10" t="s">
        <v>38</v>
      </c>
      <c r="K56" s="10" t="s">
        <v>39</v>
      </c>
      <c r="L56" s="11" t="s">
        <v>117</v>
      </c>
    </row>
    <row r="57" spans="2:12" ht="33.75">
      <c r="B57" s="36" t="s">
        <v>33</v>
      </c>
      <c r="C57" s="14" t="s">
        <v>118</v>
      </c>
      <c r="D57" s="12">
        <v>42309</v>
      </c>
      <c r="E57" s="7" t="s">
        <v>45</v>
      </c>
      <c r="F57" s="8" t="s">
        <v>116</v>
      </c>
      <c r="G57" s="7" t="s">
        <v>37</v>
      </c>
      <c r="H57" s="9">
        <v>350000000</v>
      </c>
      <c r="I57" s="9">
        <f t="shared" si="0"/>
        <v>350000000</v>
      </c>
      <c r="J57" s="10" t="s">
        <v>38</v>
      </c>
      <c r="K57" s="10" t="s">
        <v>39</v>
      </c>
      <c r="L57" s="11" t="s">
        <v>106</v>
      </c>
    </row>
    <row r="58" spans="2:12" ht="33.75">
      <c r="B58" s="36">
        <v>95131600</v>
      </c>
      <c r="C58" s="29" t="s">
        <v>119</v>
      </c>
      <c r="D58" s="12">
        <v>42178</v>
      </c>
      <c r="E58" s="7" t="s">
        <v>120</v>
      </c>
      <c r="F58" s="8" t="s">
        <v>121</v>
      </c>
      <c r="G58" s="7" t="s">
        <v>37</v>
      </c>
      <c r="H58" s="9">
        <v>158129801</v>
      </c>
      <c r="I58" s="9">
        <f t="shared" si="0"/>
        <v>158129801</v>
      </c>
      <c r="J58" s="10" t="s">
        <v>38</v>
      </c>
      <c r="K58" s="10" t="s">
        <v>39</v>
      </c>
      <c r="L58" s="11" t="s">
        <v>106</v>
      </c>
    </row>
    <row r="59" spans="2:12" ht="22.5">
      <c r="B59" s="37">
        <v>95131600</v>
      </c>
      <c r="C59" s="29" t="s">
        <v>122</v>
      </c>
      <c r="D59" s="12">
        <v>42221</v>
      </c>
      <c r="E59" s="7" t="s">
        <v>123</v>
      </c>
      <c r="F59" s="8" t="s">
        <v>121</v>
      </c>
      <c r="G59" s="7" t="s">
        <v>37</v>
      </c>
      <c r="H59" s="15">
        <v>45000000</v>
      </c>
      <c r="I59" s="9">
        <f t="shared" si="0"/>
        <v>45000000</v>
      </c>
      <c r="J59" s="10" t="s">
        <v>38</v>
      </c>
      <c r="K59" s="10" t="s">
        <v>39</v>
      </c>
      <c r="L59" s="11" t="s">
        <v>117</v>
      </c>
    </row>
    <row r="60" spans="2:12" ht="22.5">
      <c r="B60" s="37">
        <v>95131600</v>
      </c>
      <c r="C60" s="29" t="s">
        <v>124</v>
      </c>
      <c r="D60" s="12">
        <v>42230</v>
      </c>
      <c r="E60" s="7" t="s">
        <v>123</v>
      </c>
      <c r="F60" s="8" t="s">
        <v>121</v>
      </c>
      <c r="G60" s="7" t="s">
        <v>37</v>
      </c>
      <c r="H60" s="15">
        <v>20000000</v>
      </c>
      <c r="I60" s="9">
        <f t="shared" si="0"/>
        <v>20000000</v>
      </c>
      <c r="J60" s="10" t="s">
        <v>38</v>
      </c>
      <c r="K60" s="10" t="s">
        <v>39</v>
      </c>
      <c r="L60" s="11" t="s">
        <v>117</v>
      </c>
    </row>
    <row r="61" spans="2:12" ht="22.5">
      <c r="B61" s="37">
        <v>95131600</v>
      </c>
      <c r="C61" s="29" t="s">
        <v>125</v>
      </c>
      <c r="D61" s="12">
        <v>42380</v>
      </c>
      <c r="E61" s="7" t="s">
        <v>126</v>
      </c>
      <c r="F61" s="8" t="s">
        <v>121</v>
      </c>
      <c r="G61" s="7" t="s">
        <v>37</v>
      </c>
      <c r="H61" s="15">
        <v>85870199</v>
      </c>
      <c r="I61" s="9">
        <f t="shared" si="0"/>
        <v>85870199</v>
      </c>
      <c r="J61" s="10" t="s">
        <v>38</v>
      </c>
      <c r="K61" s="10" t="s">
        <v>39</v>
      </c>
      <c r="L61" s="11" t="s">
        <v>117</v>
      </c>
    </row>
    <row r="62" spans="2:12" ht="22.5">
      <c r="B62" s="37">
        <v>95131600</v>
      </c>
      <c r="C62" s="29" t="s">
        <v>127</v>
      </c>
      <c r="D62" s="12">
        <v>42230</v>
      </c>
      <c r="E62" s="7" t="s">
        <v>126</v>
      </c>
      <c r="F62" s="8" t="s">
        <v>121</v>
      </c>
      <c r="G62" s="7" t="s">
        <v>37</v>
      </c>
      <c r="H62" s="15">
        <v>22200000</v>
      </c>
      <c r="I62" s="9">
        <f t="shared" si="0"/>
        <v>22200000</v>
      </c>
      <c r="J62" s="10" t="s">
        <v>38</v>
      </c>
      <c r="K62" s="10" t="s">
        <v>39</v>
      </c>
      <c r="L62" s="11" t="s">
        <v>117</v>
      </c>
    </row>
    <row r="63" spans="2:12" ht="45">
      <c r="B63" s="37">
        <v>86121700</v>
      </c>
      <c r="C63" s="29" t="s">
        <v>128</v>
      </c>
      <c r="D63" s="12">
        <v>42179</v>
      </c>
      <c r="E63" s="7" t="s">
        <v>43</v>
      </c>
      <c r="F63" s="8" t="s">
        <v>116</v>
      </c>
      <c r="G63" s="7" t="s">
        <v>37</v>
      </c>
      <c r="H63" s="9">
        <v>300000000</v>
      </c>
      <c r="I63" s="9">
        <f t="shared" si="0"/>
        <v>300000000</v>
      </c>
      <c r="J63" s="10" t="s">
        <v>38</v>
      </c>
      <c r="K63" s="10" t="s">
        <v>39</v>
      </c>
      <c r="L63" s="11" t="s">
        <v>129</v>
      </c>
    </row>
    <row r="64" spans="2:12" ht="22.5">
      <c r="B64" s="37">
        <v>80101600</v>
      </c>
      <c r="C64" s="14" t="s">
        <v>130</v>
      </c>
      <c r="D64" s="12">
        <v>42230</v>
      </c>
      <c r="E64" s="7" t="s">
        <v>45</v>
      </c>
      <c r="F64" s="8" t="s">
        <v>102</v>
      </c>
      <c r="G64" s="7" t="s">
        <v>37</v>
      </c>
      <c r="H64" s="15">
        <v>180000000</v>
      </c>
      <c r="I64" s="9">
        <f t="shared" si="0"/>
        <v>180000000</v>
      </c>
      <c r="J64" s="10" t="s">
        <v>38</v>
      </c>
      <c r="K64" s="10" t="s">
        <v>39</v>
      </c>
      <c r="L64" s="11" t="s">
        <v>129</v>
      </c>
    </row>
    <row r="65" spans="2:12" ht="33.75">
      <c r="B65" s="37" t="s">
        <v>33</v>
      </c>
      <c r="C65" s="14" t="s">
        <v>131</v>
      </c>
      <c r="D65" s="12">
        <v>42167</v>
      </c>
      <c r="E65" s="7" t="s">
        <v>45</v>
      </c>
      <c r="F65" s="8" t="s">
        <v>36</v>
      </c>
      <c r="G65" s="7" t="s">
        <v>37</v>
      </c>
      <c r="H65" s="15">
        <v>40000000</v>
      </c>
      <c r="I65" s="9">
        <f t="shared" si="0"/>
        <v>40000000</v>
      </c>
      <c r="J65" s="10" t="s">
        <v>38</v>
      </c>
      <c r="K65" s="10" t="s">
        <v>39</v>
      </c>
      <c r="L65" s="11" t="s">
        <v>129</v>
      </c>
    </row>
    <row r="66" spans="2:12" ht="22.5">
      <c r="B66" s="37">
        <v>80101600</v>
      </c>
      <c r="C66" s="14" t="s">
        <v>132</v>
      </c>
      <c r="D66" s="12">
        <v>42230</v>
      </c>
      <c r="E66" s="7" t="s">
        <v>45</v>
      </c>
      <c r="F66" s="8" t="s">
        <v>102</v>
      </c>
      <c r="G66" s="7" t="s">
        <v>37</v>
      </c>
      <c r="H66" s="15">
        <f>122000000-50000000</f>
        <v>72000000</v>
      </c>
      <c r="I66" s="9">
        <f t="shared" si="0"/>
        <v>72000000</v>
      </c>
      <c r="J66" s="10" t="s">
        <v>38</v>
      </c>
      <c r="K66" s="10" t="s">
        <v>39</v>
      </c>
      <c r="L66" s="11" t="s">
        <v>112</v>
      </c>
    </row>
    <row r="67" spans="2:12" s="57" customFormat="1" ht="22.5">
      <c r="B67" s="56">
        <v>43232600</v>
      </c>
      <c r="C67" s="14" t="s">
        <v>133</v>
      </c>
      <c r="D67" s="12">
        <v>42230</v>
      </c>
      <c r="E67" s="7" t="s">
        <v>45</v>
      </c>
      <c r="F67" s="8" t="s">
        <v>53</v>
      </c>
      <c r="G67" s="7" t="s">
        <v>37</v>
      </c>
      <c r="H67" s="15">
        <v>50000000</v>
      </c>
      <c r="I67" s="9">
        <f t="shared" si="0"/>
        <v>50000000</v>
      </c>
      <c r="J67" s="10" t="s">
        <v>38</v>
      </c>
      <c r="K67" s="10" t="s">
        <v>39</v>
      </c>
      <c r="L67" s="11" t="s">
        <v>129</v>
      </c>
    </row>
    <row r="68" spans="2:12" ht="56.25">
      <c r="B68" s="37">
        <v>80101600</v>
      </c>
      <c r="C68" s="29" t="s">
        <v>134</v>
      </c>
      <c r="D68" s="12">
        <v>42173</v>
      </c>
      <c r="E68" s="7" t="s">
        <v>45</v>
      </c>
      <c r="F68" s="8" t="s">
        <v>135</v>
      </c>
      <c r="G68" s="7" t="s">
        <v>37</v>
      </c>
      <c r="H68" s="15">
        <v>303500000</v>
      </c>
      <c r="I68" s="9">
        <f t="shared" si="0"/>
        <v>303500000</v>
      </c>
      <c r="J68" s="10" t="s">
        <v>38</v>
      </c>
      <c r="K68" s="10" t="s">
        <v>39</v>
      </c>
      <c r="L68" s="11" t="s">
        <v>136</v>
      </c>
    </row>
    <row r="69" spans="2:12" ht="67.5">
      <c r="B69" s="37" t="s">
        <v>33</v>
      </c>
      <c r="C69" s="29" t="s">
        <v>137</v>
      </c>
      <c r="D69" s="12">
        <v>42177</v>
      </c>
      <c r="E69" s="7" t="s">
        <v>45</v>
      </c>
      <c r="F69" s="8" t="s">
        <v>36</v>
      </c>
      <c r="G69" s="7" t="s">
        <v>37</v>
      </c>
      <c r="H69" s="15">
        <v>20041800</v>
      </c>
      <c r="I69" s="9">
        <f t="shared" si="0"/>
        <v>20041800</v>
      </c>
      <c r="J69" s="10" t="s">
        <v>38</v>
      </c>
      <c r="K69" s="10" t="s">
        <v>39</v>
      </c>
      <c r="L69" s="11" t="s">
        <v>104</v>
      </c>
    </row>
    <row r="70" spans="2:12" ht="22.5">
      <c r="B70" s="37">
        <v>82101800</v>
      </c>
      <c r="C70" s="6" t="s">
        <v>138</v>
      </c>
      <c r="D70" s="12">
        <v>42219</v>
      </c>
      <c r="E70" s="7" t="s">
        <v>45</v>
      </c>
      <c r="F70" s="13" t="s">
        <v>53</v>
      </c>
      <c r="G70" s="7" t="s">
        <v>37</v>
      </c>
      <c r="H70" s="9">
        <v>107000000</v>
      </c>
      <c r="I70" s="9">
        <f t="shared" si="0"/>
        <v>107000000</v>
      </c>
      <c r="J70" s="10" t="s">
        <v>38</v>
      </c>
      <c r="K70" s="10" t="s">
        <v>39</v>
      </c>
      <c r="L70" s="11" t="s">
        <v>104</v>
      </c>
    </row>
    <row r="71" spans="2:12" ht="22.5">
      <c r="B71" s="37">
        <v>82101800</v>
      </c>
      <c r="C71" s="29" t="s">
        <v>139</v>
      </c>
      <c r="D71" s="12">
        <v>42191</v>
      </c>
      <c r="E71" s="7" t="s">
        <v>65</v>
      </c>
      <c r="F71" s="13" t="s">
        <v>48</v>
      </c>
      <c r="G71" s="7" t="s">
        <v>37</v>
      </c>
      <c r="H71" s="9">
        <v>12873301</v>
      </c>
      <c r="I71" s="9">
        <f t="shared" si="0"/>
        <v>12873301</v>
      </c>
      <c r="J71" s="10" t="s">
        <v>38</v>
      </c>
      <c r="K71" s="10" t="s">
        <v>39</v>
      </c>
      <c r="L71" s="11" t="s">
        <v>104</v>
      </c>
    </row>
    <row r="72" spans="2:12" ht="22.5">
      <c r="B72" s="37">
        <v>82101800</v>
      </c>
      <c r="C72" s="29" t="s">
        <v>140</v>
      </c>
      <c r="D72" s="12">
        <v>42219</v>
      </c>
      <c r="E72" s="7" t="s">
        <v>45</v>
      </c>
      <c r="F72" s="13" t="s">
        <v>53</v>
      </c>
      <c r="G72" s="7" t="s">
        <v>37</v>
      </c>
      <c r="H72" s="9">
        <f>154958200+5126699</f>
        <v>160084899</v>
      </c>
      <c r="I72" s="9">
        <f t="shared" si="0"/>
        <v>160084899</v>
      </c>
      <c r="J72" s="10" t="s">
        <v>38</v>
      </c>
      <c r="K72" s="10" t="s">
        <v>39</v>
      </c>
      <c r="L72" s="11" t="s">
        <v>104</v>
      </c>
    </row>
    <row r="73" spans="2:12" ht="23.25" thickBot="1">
      <c r="B73" s="38">
        <v>80161500</v>
      </c>
      <c r="C73" s="30" t="s">
        <v>141</v>
      </c>
      <c r="D73" s="19">
        <v>42229</v>
      </c>
      <c r="E73" s="17" t="s">
        <v>45</v>
      </c>
      <c r="F73" s="20" t="s">
        <v>102</v>
      </c>
      <c r="G73" s="17" t="s">
        <v>37</v>
      </c>
      <c r="H73" s="21">
        <v>100000000</v>
      </c>
      <c r="I73" s="21">
        <f t="shared" si="0"/>
        <v>100000000</v>
      </c>
      <c r="J73" s="42" t="s">
        <v>38</v>
      </c>
      <c r="K73" s="42" t="s">
        <v>39</v>
      </c>
      <c r="L73" s="22" t="s">
        <v>129</v>
      </c>
    </row>
    <row r="75" spans="2:3" ht="30.75" customHeight="1" thickBot="1">
      <c r="B75" s="74" t="s">
        <v>142</v>
      </c>
      <c r="C75" s="74"/>
    </row>
    <row r="76" spans="2:12" s="34" customFormat="1" ht="45">
      <c r="B76" s="52" t="s">
        <v>24</v>
      </c>
      <c r="C76" s="53" t="s">
        <v>6</v>
      </c>
      <c r="D76" s="53" t="s">
        <v>17</v>
      </c>
      <c r="E76" s="53" t="s">
        <v>7</v>
      </c>
      <c r="F76" s="53" t="s">
        <v>8</v>
      </c>
      <c r="G76" s="53" t="s">
        <v>9</v>
      </c>
      <c r="H76" s="53" t="s">
        <v>10</v>
      </c>
      <c r="I76" s="53" t="s">
        <v>11</v>
      </c>
      <c r="J76" s="53" t="s">
        <v>12</v>
      </c>
      <c r="K76" s="53" t="s">
        <v>13</v>
      </c>
      <c r="L76" s="54" t="s">
        <v>14</v>
      </c>
    </row>
    <row r="77" spans="2:12" ht="33.75">
      <c r="B77" s="37">
        <v>90121500</v>
      </c>
      <c r="C77" s="14" t="s">
        <v>147</v>
      </c>
      <c r="D77" s="12">
        <v>42306</v>
      </c>
      <c r="E77" s="7" t="s">
        <v>144</v>
      </c>
      <c r="F77" s="13" t="s">
        <v>48</v>
      </c>
      <c r="G77" s="7" t="s">
        <v>37</v>
      </c>
      <c r="H77" s="15">
        <v>18000000</v>
      </c>
      <c r="I77" s="15">
        <v>18000000</v>
      </c>
      <c r="J77" s="10" t="s">
        <v>143</v>
      </c>
      <c r="K77" s="10" t="s">
        <v>38</v>
      </c>
      <c r="L77" s="11" t="s">
        <v>81</v>
      </c>
    </row>
    <row r="78" spans="2:12" ht="33.75">
      <c r="B78" s="37" t="s">
        <v>164</v>
      </c>
      <c r="C78" s="14" t="s">
        <v>148</v>
      </c>
      <c r="D78" s="12">
        <v>42318</v>
      </c>
      <c r="E78" s="7" t="s">
        <v>65</v>
      </c>
      <c r="F78" s="13" t="s">
        <v>48</v>
      </c>
      <c r="G78" s="7" t="s">
        <v>37</v>
      </c>
      <c r="H78" s="15">
        <v>15200000</v>
      </c>
      <c r="I78" s="15">
        <v>15200000</v>
      </c>
      <c r="J78" s="10" t="s">
        <v>143</v>
      </c>
      <c r="K78" s="10" t="s">
        <v>38</v>
      </c>
      <c r="L78" s="11" t="s">
        <v>49</v>
      </c>
    </row>
    <row r="79" spans="2:12" ht="45">
      <c r="B79" s="37" t="s">
        <v>33</v>
      </c>
      <c r="C79" s="14" t="s">
        <v>145</v>
      </c>
      <c r="D79" s="12">
        <v>42311</v>
      </c>
      <c r="E79" s="7" t="s">
        <v>144</v>
      </c>
      <c r="F79" s="8" t="s">
        <v>36</v>
      </c>
      <c r="G79" s="7" t="s">
        <v>37</v>
      </c>
      <c r="H79" s="15">
        <v>11000000</v>
      </c>
      <c r="I79" s="15">
        <v>11000000</v>
      </c>
      <c r="J79" s="10" t="s">
        <v>143</v>
      </c>
      <c r="K79" s="10" t="s">
        <v>38</v>
      </c>
      <c r="L79" s="16" t="s">
        <v>63</v>
      </c>
    </row>
    <row r="80" spans="2:12" ht="22.5">
      <c r="B80" s="37" t="s">
        <v>33</v>
      </c>
      <c r="C80" s="14" t="s">
        <v>162</v>
      </c>
      <c r="D80" s="12">
        <v>42304</v>
      </c>
      <c r="E80" s="7" t="s">
        <v>144</v>
      </c>
      <c r="F80" s="8" t="s">
        <v>36</v>
      </c>
      <c r="G80" s="7" t="s">
        <v>37</v>
      </c>
      <c r="H80" s="15">
        <v>16000000</v>
      </c>
      <c r="I80" s="15">
        <v>16000000</v>
      </c>
      <c r="J80" s="10" t="s">
        <v>143</v>
      </c>
      <c r="K80" s="10" t="s">
        <v>38</v>
      </c>
      <c r="L80" s="11" t="s">
        <v>46</v>
      </c>
    </row>
    <row r="81" spans="2:12" ht="45">
      <c r="B81" s="37" t="s">
        <v>33</v>
      </c>
      <c r="C81" s="14" t="s">
        <v>156</v>
      </c>
      <c r="D81" s="12">
        <v>42313</v>
      </c>
      <c r="E81" s="7" t="s">
        <v>144</v>
      </c>
      <c r="F81" s="8" t="s">
        <v>36</v>
      </c>
      <c r="G81" s="7" t="s">
        <v>37</v>
      </c>
      <c r="H81" s="15">
        <v>15700000</v>
      </c>
      <c r="I81" s="15">
        <v>15700000</v>
      </c>
      <c r="J81" s="10" t="s">
        <v>143</v>
      </c>
      <c r="K81" s="10" t="s">
        <v>38</v>
      </c>
      <c r="L81" s="11" t="s">
        <v>114</v>
      </c>
    </row>
    <row r="82" spans="2:12" ht="33.75">
      <c r="B82" s="37" t="s">
        <v>33</v>
      </c>
      <c r="C82" s="14" t="s">
        <v>146</v>
      </c>
      <c r="D82" s="12">
        <v>42321</v>
      </c>
      <c r="E82" s="7" t="s">
        <v>144</v>
      </c>
      <c r="F82" s="8" t="s">
        <v>36</v>
      </c>
      <c r="G82" s="7" t="s">
        <v>37</v>
      </c>
      <c r="H82" s="15">
        <v>13000000</v>
      </c>
      <c r="I82" s="15">
        <v>13000000</v>
      </c>
      <c r="J82" s="10" t="s">
        <v>143</v>
      </c>
      <c r="K82" s="10" t="s">
        <v>38</v>
      </c>
      <c r="L82" s="11" t="s">
        <v>46</v>
      </c>
    </row>
    <row r="83" spans="2:12" ht="33.75">
      <c r="B83" s="37">
        <v>43211700</v>
      </c>
      <c r="C83" s="14" t="s">
        <v>170</v>
      </c>
      <c r="D83" s="12">
        <v>42335</v>
      </c>
      <c r="E83" s="7" t="s">
        <v>144</v>
      </c>
      <c r="F83" s="13" t="s">
        <v>48</v>
      </c>
      <c r="G83" s="7" t="s">
        <v>37</v>
      </c>
      <c r="H83" s="15">
        <v>3000000</v>
      </c>
      <c r="I83" s="15">
        <v>3000000</v>
      </c>
      <c r="J83" s="10" t="s">
        <v>143</v>
      </c>
      <c r="K83" s="10" t="s">
        <v>38</v>
      </c>
      <c r="L83" s="11" t="s">
        <v>63</v>
      </c>
    </row>
    <row r="84" spans="2:12" ht="33.75">
      <c r="B84" s="37">
        <v>95131600</v>
      </c>
      <c r="C84" s="14" t="s">
        <v>163</v>
      </c>
      <c r="D84" s="12">
        <v>42266</v>
      </c>
      <c r="E84" s="7" t="s">
        <v>150</v>
      </c>
      <c r="F84" s="13" t="s">
        <v>153</v>
      </c>
      <c r="G84" s="7" t="s">
        <v>37</v>
      </c>
      <c r="H84" s="15">
        <v>14000000</v>
      </c>
      <c r="I84" s="15">
        <v>14000000</v>
      </c>
      <c r="J84" s="10" t="s">
        <v>143</v>
      </c>
      <c r="K84" s="10" t="s">
        <v>38</v>
      </c>
      <c r="L84" s="11" t="s">
        <v>117</v>
      </c>
    </row>
    <row r="85" spans="2:12" ht="45">
      <c r="B85" s="37" t="s">
        <v>33</v>
      </c>
      <c r="C85" s="14" t="s">
        <v>157</v>
      </c>
      <c r="D85" s="12">
        <v>42321</v>
      </c>
      <c r="E85" s="7" t="s">
        <v>151</v>
      </c>
      <c r="F85" s="13" t="s">
        <v>36</v>
      </c>
      <c r="G85" s="7" t="s">
        <v>37</v>
      </c>
      <c r="H85" s="15">
        <v>18000000</v>
      </c>
      <c r="I85" s="15">
        <v>18000000</v>
      </c>
      <c r="J85" s="10" t="s">
        <v>143</v>
      </c>
      <c r="K85" s="10" t="s">
        <v>38</v>
      </c>
      <c r="L85" s="11" t="s">
        <v>49</v>
      </c>
    </row>
    <row r="86" spans="2:12" ht="33.75">
      <c r="B86" s="37">
        <v>95131600</v>
      </c>
      <c r="C86" s="55" t="s">
        <v>173</v>
      </c>
      <c r="D86" s="12">
        <v>42317</v>
      </c>
      <c r="E86" s="7" t="s">
        <v>65</v>
      </c>
      <c r="F86" s="13" t="s">
        <v>153</v>
      </c>
      <c r="G86" s="7" t="s">
        <v>37</v>
      </c>
      <c r="H86" s="15">
        <v>40000000</v>
      </c>
      <c r="I86" s="15">
        <v>40000000</v>
      </c>
      <c r="J86" s="10" t="s">
        <v>143</v>
      </c>
      <c r="K86" s="10" t="s">
        <v>38</v>
      </c>
      <c r="L86" s="11" t="s">
        <v>117</v>
      </c>
    </row>
    <row r="87" spans="2:12" ht="22.5">
      <c r="B87" s="37">
        <v>95131600</v>
      </c>
      <c r="C87" s="14" t="s">
        <v>165</v>
      </c>
      <c r="D87" s="12">
        <v>42328</v>
      </c>
      <c r="E87" s="7" t="s">
        <v>65</v>
      </c>
      <c r="F87" s="13" t="s">
        <v>153</v>
      </c>
      <c r="G87" s="7" t="s">
        <v>37</v>
      </c>
      <c r="H87" s="15">
        <v>40000000</v>
      </c>
      <c r="I87" s="15">
        <v>40000000</v>
      </c>
      <c r="J87" s="10" t="s">
        <v>143</v>
      </c>
      <c r="K87" s="10" t="s">
        <v>38</v>
      </c>
      <c r="L87" s="11" t="s">
        <v>117</v>
      </c>
    </row>
    <row r="88" spans="2:12" ht="22.5">
      <c r="B88" s="37">
        <v>95131600</v>
      </c>
      <c r="C88" s="14" t="s">
        <v>158</v>
      </c>
      <c r="D88" s="12">
        <v>42328</v>
      </c>
      <c r="E88" s="7" t="s">
        <v>152</v>
      </c>
      <c r="F88" s="13" t="s">
        <v>154</v>
      </c>
      <c r="G88" s="7" t="s">
        <v>37</v>
      </c>
      <c r="H88" s="15">
        <v>10000000</v>
      </c>
      <c r="I88" s="15">
        <v>10000000</v>
      </c>
      <c r="J88" s="10" t="s">
        <v>143</v>
      </c>
      <c r="K88" s="10" t="s">
        <v>38</v>
      </c>
      <c r="L88" s="11" t="s">
        <v>114</v>
      </c>
    </row>
    <row r="89" spans="2:12" ht="83.25" customHeight="1">
      <c r="B89" s="37" t="s">
        <v>33</v>
      </c>
      <c r="C89" s="55" t="s">
        <v>179</v>
      </c>
      <c r="D89" s="12" t="s">
        <v>155</v>
      </c>
      <c r="E89" s="7" t="s">
        <v>144</v>
      </c>
      <c r="F89" s="13" t="s">
        <v>36</v>
      </c>
      <c r="G89" s="7" t="s">
        <v>37</v>
      </c>
      <c r="H89" s="15">
        <v>20000000</v>
      </c>
      <c r="I89" s="15">
        <v>20000000</v>
      </c>
      <c r="J89" s="10" t="s">
        <v>143</v>
      </c>
      <c r="K89" s="10" t="s">
        <v>38</v>
      </c>
      <c r="L89" s="11" t="s">
        <v>106</v>
      </c>
    </row>
    <row r="90" spans="2:12" ht="45">
      <c r="B90" s="37" t="s">
        <v>33</v>
      </c>
      <c r="C90" s="55" t="s">
        <v>181</v>
      </c>
      <c r="D90" s="12" t="s">
        <v>155</v>
      </c>
      <c r="E90" s="7" t="s">
        <v>144</v>
      </c>
      <c r="F90" s="8" t="s">
        <v>36</v>
      </c>
      <c r="G90" s="7" t="s">
        <v>37</v>
      </c>
      <c r="H90" s="15">
        <v>20000000</v>
      </c>
      <c r="I90" s="15">
        <v>20000000</v>
      </c>
      <c r="J90" s="10" t="s">
        <v>143</v>
      </c>
      <c r="K90" s="10" t="s">
        <v>38</v>
      </c>
      <c r="L90" s="11" t="s">
        <v>117</v>
      </c>
    </row>
    <row r="91" spans="2:12" ht="45">
      <c r="B91" s="37" t="s">
        <v>33</v>
      </c>
      <c r="C91" s="55" t="s">
        <v>180</v>
      </c>
      <c r="D91" s="12" t="s">
        <v>155</v>
      </c>
      <c r="E91" s="7" t="s">
        <v>144</v>
      </c>
      <c r="F91" s="8" t="s">
        <v>36</v>
      </c>
      <c r="G91" s="7" t="s">
        <v>37</v>
      </c>
      <c r="H91" s="15">
        <v>20000000</v>
      </c>
      <c r="I91" s="15">
        <v>20000000</v>
      </c>
      <c r="J91" s="10" t="s">
        <v>143</v>
      </c>
      <c r="K91" s="10" t="s">
        <v>38</v>
      </c>
      <c r="L91" s="11" t="s">
        <v>117</v>
      </c>
    </row>
    <row r="92" spans="2:12" ht="98.25" customHeight="1">
      <c r="B92" s="37" t="s">
        <v>33</v>
      </c>
      <c r="C92" s="55" t="s">
        <v>178</v>
      </c>
      <c r="D92" s="12" t="s">
        <v>155</v>
      </c>
      <c r="E92" s="7" t="s">
        <v>144</v>
      </c>
      <c r="F92" s="8" t="s">
        <v>36</v>
      </c>
      <c r="G92" s="7" t="s">
        <v>37</v>
      </c>
      <c r="H92" s="15">
        <v>20000000</v>
      </c>
      <c r="I92" s="15">
        <v>20000000</v>
      </c>
      <c r="J92" s="10" t="s">
        <v>143</v>
      </c>
      <c r="K92" s="10" t="s">
        <v>38</v>
      </c>
      <c r="L92" s="11" t="s">
        <v>114</v>
      </c>
    </row>
    <row r="93" spans="2:12" ht="33.75">
      <c r="B93" s="36" t="s">
        <v>33</v>
      </c>
      <c r="C93" s="14" t="s">
        <v>171</v>
      </c>
      <c r="D93" s="12">
        <v>42297</v>
      </c>
      <c r="E93" s="7" t="s">
        <v>144</v>
      </c>
      <c r="F93" s="8" t="s">
        <v>36</v>
      </c>
      <c r="G93" s="7" t="s">
        <v>37</v>
      </c>
      <c r="H93" s="15">
        <v>4512500</v>
      </c>
      <c r="I93" s="15">
        <v>4512500</v>
      </c>
      <c r="J93" s="10" t="s">
        <v>143</v>
      </c>
      <c r="K93" s="10" t="s">
        <v>38</v>
      </c>
      <c r="L93" s="11" t="s">
        <v>106</v>
      </c>
    </row>
    <row r="94" spans="2:12" ht="78.75">
      <c r="B94" s="37" t="s">
        <v>33</v>
      </c>
      <c r="C94" s="14" t="s">
        <v>167</v>
      </c>
      <c r="D94" s="12">
        <v>42305</v>
      </c>
      <c r="E94" s="7" t="s">
        <v>161</v>
      </c>
      <c r="F94" s="8" t="s">
        <v>36</v>
      </c>
      <c r="G94" s="7" t="s">
        <v>37</v>
      </c>
      <c r="H94" s="15">
        <v>6228717</v>
      </c>
      <c r="I94" s="15">
        <v>6228717</v>
      </c>
      <c r="J94" s="10" t="s">
        <v>143</v>
      </c>
      <c r="K94" s="10" t="s">
        <v>38</v>
      </c>
      <c r="L94" s="11" t="s">
        <v>40</v>
      </c>
    </row>
    <row r="95" spans="2:12" ht="33.75">
      <c r="B95" s="37" t="s">
        <v>33</v>
      </c>
      <c r="C95" s="14" t="s">
        <v>166</v>
      </c>
      <c r="D95" s="12">
        <v>42297</v>
      </c>
      <c r="E95" s="7" t="s">
        <v>160</v>
      </c>
      <c r="F95" s="8" t="s">
        <v>36</v>
      </c>
      <c r="G95" s="7" t="s">
        <v>37</v>
      </c>
      <c r="H95" s="15">
        <v>4156667</v>
      </c>
      <c r="I95" s="15">
        <v>4156667</v>
      </c>
      <c r="J95" s="10" t="s">
        <v>143</v>
      </c>
      <c r="K95" s="10" t="s">
        <v>38</v>
      </c>
      <c r="L95" s="11" t="s">
        <v>114</v>
      </c>
    </row>
    <row r="96" spans="2:12" ht="45">
      <c r="B96" s="37" t="s">
        <v>33</v>
      </c>
      <c r="C96" s="14" t="s">
        <v>168</v>
      </c>
      <c r="D96" s="12">
        <v>42292</v>
      </c>
      <c r="E96" s="7" t="s">
        <v>159</v>
      </c>
      <c r="F96" s="8" t="s">
        <v>36</v>
      </c>
      <c r="G96" s="7" t="s">
        <v>37</v>
      </c>
      <c r="H96" s="15">
        <v>10400000</v>
      </c>
      <c r="I96" s="15">
        <v>10400000</v>
      </c>
      <c r="J96" s="10" t="s">
        <v>143</v>
      </c>
      <c r="K96" s="10" t="s">
        <v>38</v>
      </c>
      <c r="L96" s="11" t="s">
        <v>112</v>
      </c>
    </row>
    <row r="97" spans="2:12" ht="33.75">
      <c r="B97" s="37" t="s">
        <v>33</v>
      </c>
      <c r="C97" s="14" t="s">
        <v>174</v>
      </c>
      <c r="D97" s="12">
        <v>42292</v>
      </c>
      <c r="E97" s="7" t="s">
        <v>159</v>
      </c>
      <c r="F97" s="8" t="s">
        <v>36</v>
      </c>
      <c r="G97" s="7" t="s">
        <v>37</v>
      </c>
      <c r="H97" s="15">
        <v>10400000</v>
      </c>
      <c r="I97" s="15">
        <v>10400000</v>
      </c>
      <c r="J97" s="10" t="s">
        <v>143</v>
      </c>
      <c r="K97" s="10" t="s">
        <v>38</v>
      </c>
      <c r="L97" s="11" t="s">
        <v>112</v>
      </c>
    </row>
    <row r="98" spans="2:12" ht="56.25">
      <c r="B98" s="37">
        <v>80101600</v>
      </c>
      <c r="C98" s="14" t="s">
        <v>169</v>
      </c>
      <c r="D98" s="12">
        <v>42318</v>
      </c>
      <c r="E98" s="7" t="s">
        <v>144</v>
      </c>
      <c r="F98" s="8" t="s">
        <v>36</v>
      </c>
      <c r="G98" s="7" t="s">
        <v>37</v>
      </c>
      <c r="H98" s="15">
        <v>150000000</v>
      </c>
      <c r="I98" s="15">
        <v>150000000</v>
      </c>
      <c r="J98" s="10" t="s">
        <v>143</v>
      </c>
      <c r="K98" s="10" t="s">
        <v>38</v>
      </c>
      <c r="L98" s="11" t="s">
        <v>129</v>
      </c>
    </row>
    <row r="99" spans="2:12" ht="56.25">
      <c r="B99" s="58" t="s">
        <v>33</v>
      </c>
      <c r="C99" s="59" t="s">
        <v>172</v>
      </c>
      <c r="D99" s="60">
        <v>42332</v>
      </c>
      <c r="E99" s="7" t="s">
        <v>144</v>
      </c>
      <c r="F99" s="62" t="s">
        <v>36</v>
      </c>
      <c r="G99" s="61" t="s">
        <v>37</v>
      </c>
      <c r="H99" s="18">
        <v>50000000</v>
      </c>
      <c r="I99" s="18">
        <v>50000000</v>
      </c>
      <c r="J99" s="49" t="s">
        <v>143</v>
      </c>
      <c r="K99" s="49" t="s">
        <v>38</v>
      </c>
      <c r="L99" s="63" t="s">
        <v>117</v>
      </c>
    </row>
    <row r="100" spans="2:12" ht="15">
      <c r="B100" s="36">
        <v>84131600</v>
      </c>
      <c r="C100" s="6" t="s">
        <v>175</v>
      </c>
      <c r="D100" s="60">
        <v>42332</v>
      </c>
      <c r="E100" s="7" t="s">
        <v>176</v>
      </c>
      <c r="F100" s="62" t="s">
        <v>102</v>
      </c>
      <c r="G100" s="61"/>
      <c r="H100" s="15">
        <v>0</v>
      </c>
      <c r="I100" s="18">
        <v>0</v>
      </c>
      <c r="J100" s="49" t="s">
        <v>143</v>
      </c>
      <c r="K100" s="49" t="s">
        <v>38</v>
      </c>
      <c r="L100" s="63" t="s">
        <v>63</v>
      </c>
    </row>
    <row r="101" spans="2:12" ht="22.5">
      <c r="B101" s="7">
        <v>93141500</v>
      </c>
      <c r="C101" s="6" t="s">
        <v>149</v>
      </c>
      <c r="D101" s="12">
        <v>42236</v>
      </c>
      <c r="E101" s="7" t="s">
        <v>45</v>
      </c>
      <c r="F101" s="13" t="s">
        <v>53</v>
      </c>
      <c r="G101" s="7" t="s">
        <v>37</v>
      </c>
      <c r="H101" s="9">
        <v>39000000</v>
      </c>
      <c r="I101" s="9" t="s">
        <v>177</v>
      </c>
      <c r="J101" s="10" t="s">
        <v>38</v>
      </c>
      <c r="K101" s="10" t="s">
        <v>39</v>
      </c>
      <c r="L101" s="13" t="s">
        <v>81</v>
      </c>
    </row>
    <row r="102" spans="4:10" ht="15">
      <c r="D102" s="64"/>
      <c r="H102" s="50"/>
      <c r="I102" s="50"/>
      <c r="J102" s="51"/>
    </row>
    <row r="103" spans="8:10" ht="15">
      <c r="H103" s="50"/>
      <c r="I103" s="50"/>
      <c r="J103" s="51"/>
    </row>
    <row r="104" spans="8:10" ht="15">
      <c r="H104" s="50"/>
      <c r="I104" s="50"/>
      <c r="J104" s="51"/>
    </row>
    <row r="105" spans="8:10" ht="15">
      <c r="H105" s="50"/>
      <c r="I105" s="50"/>
      <c r="J105" s="51"/>
    </row>
    <row r="106" spans="8:10" ht="15">
      <c r="H106" s="50"/>
      <c r="I106" s="50"/>
      <c r="J106" s="51"/>
    </row>
    <row r="107" spans="8:10" ht="15">
      <c r="H107" s="50"/>
      <c r="I107" s="50"/>
      <c r="J107" s="51"/>
    </row>
    <row r="108" spans="8:10" ht="15">
      <c r="H108" s="51"/>
      <c r="I108" s="51"/>
      <c r="J108" s="51"/>
    </row>
    <row r="109" spans="8:10" ht="15">
      <c r="H109" s="51"/>
      <c r="I109" s="51"/>
      <c r="J109" s="51"/>
    </row>
    <row r="110" spans="8:10" ht="15">
      <c r="H110" s="51"/>
      <c r="I110" s="51"/>
      <c r="J110" s="51"/>
    </row>
    <row r="111" spans="8:10" ht="15">
      <c r="H111" s="51"/>
      <c r="I111" s="51"/>
      <c r="J111" s="51"/>
    </row>
    <row r="65524" ht="15">
      <c r="F65524" s="8"/>
    </row>
  </sheetData>
  <sheetProtection/>
  <mergeCells count="6">
    <mergeCell ref="F5:I9"/>
    <mergeCell ref="F11:I15"/>
    <mergeCell ref="B75:C75"/>
    <mergeCell ref="B17:C17"/>
    <mergeCell ref="B4:C4"/>
    <mergeCell ref="B2:C2"/>
  </mergeCells>
  <printOptions/>
  <pageMargins left="0.7086614173228347" right="0.7086614173228347" top="0.7480314960629921" bottom="0.7480314960629921" header="0.31496062992125984" footer="0.31496062992125984"/>
  <pageSetup fitToHeight="4" fitToWidth="1" horizontalDpi="600" verticalDpi="600" orientation="landscape" paperSize="14"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Región</cp:lastModifiedBy>
  <cp:lastPrinted>2015-11-06T21:54:18Z</cp:lastPrinted>
  <dcterms:created xsi:type="dcterms:W3CDTF">2012-12-10T15:58:41Z</dcterms:created>
  <dcterms:modified xsi:type="dcterms:W3CDTF">2015-11-13T16:22:45Z</dcterms:modified>
  <cp:category/>
  <cp:version/>
  <cp:contentType/>
  <cp:contentStatus/>
</cp:coreProperties>
</file>