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 Camargo\OneDrive - Región Administrativa y de Planeación Especial RAPE\RAPE - NC\2. REPORTES- NC\2. ANTICORRUPCIÓN\12. DICIEMBRE 2020\"/>
    </mc:Choice>
  </mc:AlternateContent>
  <xr:revisionPtr revIDLastSave="0" documentId="13_ncr:1_{172009B8-CB52-4D89-9340-206848D873D5}" xr6:coauthVersionLast="45" xr6:coauthVersionMax="45" xr10:uidLastSave="{00000000-0000-0000-0000-000000000000}"/>
  <bookViews>
    <workbookView xWindow="-120" yWindow="-120" windowWidth="20730" windowHeight="11160" xr2:uid="{19C70E54-C333-499A-9038-1F6F9A0E52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J44" i="1"/>
  <c r="J45" i="1" s="1"/>
  <c r="J42" i="1"/>
  <c r="J41" i="1"/>
  <c r="J38" i="1"/>
  <c r="J39" i="1" s="1"/>
  <c r="J35" i="1"/>
  <c r="J33" i="1"/>
  <c r="J34" i="1" s="1"/>
  <c r="I46" i="1" l="1"/>
  <c r="I48" i="1" s="1"/>
  <c r="J49" i="1"/>
</calcChain>
</file>

<file path=xl/sharedStrings.xml><?xml version="1.0" encoding="utf-8"?>
<sst xmlns="http://schemas.openxmlformats.org/spreadsheetml/2006/main" count="63" uniqueCount="63">
  <si>
    <t>Objeto Contractual</t>
  </si>
  <si>
    <t>Valor del Contrato</t>
  </si>
  <si>
    <t>Plazo Contractual</t>
  </si>
  <si>
    <t xml:space="preserve">Fecha de Suscripción </t>
  </si>
  <si>
    <t>Nombre del Contratista</t>
  </si>
  <si>
    <t>PROYECTO REGALÍAS</t>
  </si>
  <si>
    <t>Número de Contrato</t>
  </si>
  <si>
    <t>Número de Documento</t>
  </si>
  <si>
    <t>Número de Constancia de publicación en el SECOP I Y SECOP II</t>
  </si>
  <si>
    <t>N/A</t>
  </si>
  <si>
    <t>CONTRATOS SUSCRITOS EN EL MES DE DICIEMBRE DE 2020</t>
  </si>
  <si>
    <t>3 DE MAYO</t>
  </si>
  <si>
    <t>Fecha de Inicio</t>
  </si>
  <si>
    <t>107</t>
  </si>
  <si>
    <t>FENIX MEDIA GROUP SAS</t>
  </si>
  <si>
    <t>NE CO1.PCCNTR.2018164</t>
  </si>
  <si>
    <t>UPRA - UNIDAD DE PLANIFICACIÓN DE TIERRAS RURALES, ADECUACIÓN DE TIERRAS Y USOS AGROPECUARIOS</t>
  </si>
  <si>
    <t>108</t>
  </si>
  <si>
    <t>UNIVERSIDAD NACIONAL</t>
  </si>
  <si>
    <t>109</t>
  </si>
  <si>
    <t>SECURITY VIDEO EQUIPMENT SAS</t>
  </si>
  <si>
    <t>110</t>
  </si>
  <si>
    <t>EMPRESA INMOBILIARIA Y DE SERVICIOS LOGÍSTICOS DE CUNDINAMARCA</t>
  </si>
  <si>
    <t>830081460-2</t>
  </si>
  <si>
    <t>899999063-3</t>
  </si>
  <si>
    <t>830005066-1</t>
  </si>
  <si>
    <t>830021022-3</t>
  </si>
  <si>
    <t>Contratar el servicio de impresos y piezas comunicativas para el desarrollo de las actividades propias del eje de competitividad y proyección internacional y el Plan de Abastecimiento Alimentario implementados en la Región Central.</t>
  </si>
  <si>
    <t>Aunar esfuerzos técnicos y administrativos entre la RAP-E Región Central y la UPRA para orientar las acciones de implementación del Plan de Abastecimiento Alimentario de la Región Central a partir de la planificación del ordenamiento rural agropecuario y la gestión de información sectorial. (GES-183-2020)</t>
  </si>
  <si>
    <t>Estructurar y elaborar una propuesta general de esquema de gobernanza y de lineamientos de financiación para la Región Metropolitana Bogotá – Cundinamarca, RMBC, en el marco del proceso de construcción de la Ley Orgánica de la RMBC.</t>
  </si>
  <si>
    <t>Adquirir equipos y elementos de almacenamiento para apoyar el adecuado desarrollo de la producción audiovisual a cargo del Área asesora de comunicaciones de la Región Central RAP-E en cumplimiento de las diferentes estrategias comunicacionales que adelante la entidad.</t>
  </si>
  <si>
    <t>Contratar los servicios de la Empresa Inmobiliaria de Cundinamarca para reparaciones locativas y el desarme del mobiliario en la actual sede, mudanza, instalación del mobiliario y adecuaciones del inmueble donde funcionará la nueva sede de la Región Administrativa y de Planeación Especial REGIÓN CENTRAL RAP-E.</t>
  </si>
  <si>
    <t>10 DÍAS</t>
  </si>
  <si>
    <t>19 MESES</t>
  </si>
  <si>
    <t>3 MESES</t>
  </si>
  <si>
    <t>15 DÍAS</t>
  </si>
  <si>
    <t>1 MES Y 15 DÍAS</t>
  </si>
  <si>
    <t>107 DE 2020</t>
  </si>
  <si>
    <t>CO1.PCCNTR.2018164</t>
  </si>
  <si>
    <t>20-12-11456966</t>
  </si>
  <si>
    <t xml:space="preserve">	109 DE 2020</t>
  </si>
  <si>
    <t>20-12-11473740</t>
  </si>
  <si>
    <t>046RG</t>
  </si>
  <si>
    <t>JUAN DOMINGO MONTERO CRUZ</t>
  </si>
  <si>
    <t>050RG</t>
  </si>
  <si>
    <t>AGRILAB LABORATORIOS SAS</t>
  </si>
  <si>
    <t>830052939-4</t>
  </si>
  <si>
    <t>051RG</t>
  </si>
  <si>
    <t>GLORIA BIBIANA ROPAIN ALVARADO</t>
  </si>
  <si>
    <t>052RG</t>
  </si>
  <si>
    <t>AURA ESPERANZA ALVARADO BARRERA</t>
  </si>
  <si>
    <t xml:space="preserve">Prestar sus servicios profesionales para coordinar la ejecución técnica de los componentes de restauración ecológica y reconversión productiva, en el marco del proyecto: ¨Implementación de acciones de Conservación y Restauración de los Complejos de Páramo, Bosque Alto - Andino y Servicios Ecosistémicos de la Región Central. </t>
  </si>
  <si>
    <t>Prestar servicios de laboratorio para el análisis físico químico y microbiológico de muestras de suelo colectadas para la línea base de monitoreo del componente de Restauración Ecológica del proyecto "Implementación de acciones de Conservación y Restauración de los Complejos de Páramo, Bosque Alto - Andino y Servicios Ecosistémicos de la Región Central."</t>
  </si>
  <si>
    <t>Prestar sus servicios profesionales para coordinar la ejecución técnica de los componentes de restauración ecológica y reconversión productiva, en el marco del proyecto: ¨Implementación de acciones de Conservación y Restauración de los Complejos de Páramo, Bosque Alto - Andino y Servicios Ecosistémicos de la Región Central.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</si>
  <si>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proyecto denominado “Implementación de Acciones de Conservación y Restauración de los Complejos de páramo, Bosque alto- Andino y servicios ecosistémicos de la Región Central”</t>
  </si>
  <si>
    <t>24 DÍAS</t>
  </si>
  <si>
    <t>ANTES EL 31 DE DICIEMBRE DE 2020</t>
  </si>
  <si>
    <t>17 DÍAS</t>
  </si>
  <si>
    <t>14 DÍAS</t>
  </si>
  <si>
    <t>20-12-11394827</t>
  </si>
  <si>
    <t>050 RG DE 2020</t>
  </si>
  <si>
    <t>20-12-11421880</t>
  </si>
  <si>
    <t>20-12-11436943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</si>
</sst>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5" formatCode="_-&quot;$&quot;\ * #,##0.00_-;\-&quot;$&quot;\ * #,##0.0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20">
    <xf numFmtId="0" fontId="0" fillId="0" borderId="0" xfId="0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5" fontId="1" fillId="0" borderId="0" xfId="3" applyNumberFormat="1" applyFont="1"/>
    <xf numFmtId="44" fontId="1" fillId="0" borderId="0" xfId="0" applyNumberFormat="1" applyFont="1"/>
  </cellXfs>
  <cellStyles count="4">
    <cellStyle name="Millares [0] 2" xfId="2" xr:uid="{EE588794-962B-4CA7-A13E-231F0457DEED}"/>
    <cellStyle name="Moneda [0]" xfId="3" builtinId="7"/>
    <cellStyle name="Moneda [0] 2" xfId="1" xr:uid="{3187932E-69D3-411B-9D4C-347B3A78A094}"/>
    <cellStyle name="Normal" xfId="0" builtinId="0"/>
  </cellStyles>
  <dxfs count="1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C201-EB1C-4261-82B7-605C6562618E}">
  <dimension ref="B2:K51"/>
  <sheetViews>
    <sheetView tabSelected="1" zoomScale="70" zoomScaleNormal="70" workbookViewId="0">
      <pane ySplit="3" topLeftCell="A4" activePane="bottomLeft" state="frozen"/>
      <selection pane="bottomLeft" activeCell="G5" sqref="G5"/>
    </sheetView>
  </sheetViews>
  <sheetFormatPr baseColWidth="10" defaultRowHeight="16.5" x14ac:dyDescent="0.3"/>
  <cols>
    <col min="1" max="1" width="26" style="3" customWidth="1"/>
    <col min="2" max="2" width="12" style="3" customWidth="1"/>
    <col min="3" max="3" width="21.28515625" style="3" customWidth="1"/>
    <col min="4" max="4" width="17.140625" style="3" customWidth="1"/>
    <col min="5" max="5" width="58.42578125" style="3" customWidth="1"/>
    <col min="6" max="6" width="20.140625" style="3" customWidth="1"/>
    <col min="7" max="7" width="32.5703125" style="4" customWidth="1"/>
    <col min="8" max="8" width="14.85546875" style="3" customWidth="1"/>
    <col min="9" max="9" width="20.5703125" style="3" customWidth="1"/>
    <col min="10" max="10" width="28.7109375" style="3" customWidth="1"/>
    <col min="11" max="16384" width="11.42578125" style="3"/>
  </cols>
  <sheetData>
    <row r="2" spans="2:10" ht="17.25" x14ac:dyDescent="0.3">
      <c r="B2" s="13" t="s">
        <v>10</v>
      </c>
      <c r="C2" s="14"/>
      <c r="D2" s="14"/>
      <c r="E2" s="14"/>
      <c r="F2" s="14"/>
      <c r="G2" s="14"/>
      <c r="H2" s="14"/>
      <c r="I2" s="14"/>
      <c r="J2" s="14"/>
    </row>
    <row r="3" spans="2:10" ht="57" customHeight="1" x14ac:dyDescent="0.3">
      <c r="B3" s="6" t="s">
        <v>6</v>
      </c>
      <c r="C3" s="6" t="s">
        <v>4</v>
      </c>
      <c r="D3" s="6" t="s">
        <v>7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12</v>
      </c>
      <c r="J3" s="6" t="s">
        <v>8</v>
      </c>
    </row>
    <row r="4" spans="2:10" ht="82.5" x14ac:dyDescent="0.3">
      <c r="B4" s="8" t="s">
        <v>13</v>
      </c>
      <c r="C4" s="8" t="s">
        <v>14</v>
      </c>
      <c r="D4" s="9" t="s">
        <v>23</v>
      </c>
      <c r="E4" s="5" t="s">
        <v>27</v>
      </c>
      <c r="F4" s="7">
        <v>9157800</v>
      </c>
      <c r="G4" s="12" t="s">
        <v>32</v>
      </c>
      <c r="H4" s="10">
        <v>44174</v>
      </c>
      <c r="I4" s="1">
        <v>44176</v>
      </c>
      <c r="J4" s="2" t="s">
        <v>37</v>
      </c>
    </row>
    <row r="5" spans="2:10" ht="115.5" x14ac:dyDescent="0.3">
      <c r="B5" s="8" t="s">
        <v>15</v>
      </c>
      <c r="C5" s="8" t="s">
        <v>16</v>
      </c>
      <c r="D5" s="9">
        <v>900479658</v>
      </c>
      <c r="E5" s="5" t="s">
        <v>28</v>
      </c>
      <c r="F5" s="7" t="s">
        <v>9</v>
      </c>
      <c r="G5" s="12" t="s">
        <v>33</v>
      </c>
      <c r="H5" s="10">
        <v>44176</v>
      </c>
      <c r="I5" s="1">
        <v>44179</v>
      </c>
      <c r="J5" s="2" t="s">
        <v>38</v>
      </c>
    </row>
    <row r="6" spans="2:10" ht="82.5" x14ac:dyDescent="0.3">
      <c r="B6" s="8" t="s">
        <v>17</v>
      </c>
      <c r="C6" s="8" t="s">
        <v>18</v>
      </c>
      <c r="D6" s="9" t="s">
        <v>24</v>
      </c>
      <c r="E6" s="5" t="s">
        <v>29</v>
      </c>
      <c r="F6" s="7">
        <v>210000000</v>
      </c>
      <c r="G6" s="12" t="s">
        <v>34</v>
      </c>
      <c r="H6" s="10">
        <v>44186</v>
      </c>
      <c r="I6" s="1">
        <v>44189</v>
      </c>
      <c r="J6" s="2" t="s">
        <v>39</v>
      </c>
    </row>
    <row r="7" spans="2:10" ht="99" x14ac:dyDescent="0.3">
      <c r="B7" s="8" t="s">
        <v>19</v>
      </c>
      <c r="C7" s="8" t="s">
        <v>20</v>
      </c>
      <c r="D7" s="9" t="s">
        <v>25</v>
      </c>
      <c r="E7" s="5" t="s">
        <v>30</v>
      </c>
      <c r="F7" s="7">
        <v>49998400</v>
      </c>
      <c r="G7" s="12" t="s">
        <v>35</v>
      </c>
      <c r="H7" s="10">
        <v>44188</v>
      </c>
      <c r="I7" s="1">
        <v>44195</v>
      </c>
      <c r="J7" s="2" t="s">
        <v>40</v>
      </c>
    </row>
    <row r="8" spans="2:10" ht="115.5" x14ac:dyDescent="0.3">
      <c r="B8" s="8" t="s">
        <v>21</v>
      </c>
      <c r="C8" s="8" t="s">
        <v>22</v>
      </c>
      <c r="D8" s="9" t="s">
        <v>26</v>
      </c>
      <c r="E8" s="5" t="s">
        <v>31</v>
      </c>
      <c r="F8" s="7">
        <v>120753279</v>
      </c>
      <c r="G8" s="12" t="s">
        <v>36</v>
      </c>
      <c r="H8" s="10">
        <v>44195</v>
      </c>
      <c r="I8" s="1">
        <v>44196</v>
      </c>
      <c r="J8" s="2" t="s">
        <v>41</v>
      </c>
    </row>
    <row r="9" spans="2:10" x14ac:dyDescent="0.3">
      <c r="B9" s="15" t="s">
        <v>5</v>
      </c>
      <c r="C9" s="16"/>
      <c r="D9" s="16"/>
      <c r="E9" s="16"/>
      <c r="F9" s="16"/>
      <c r="G9" s="16"/>
      <c r="H9" s="16"/>
      <c r="I9" s="16"/>
      <c r="J9" s="17"/>
    </row>
    <row r="10" spans="2:10" ht="115.5" x14ac:dyDescent="0.3">
      <c r="B10" s="8" t="s">
        <v>42</v>
      </c>
      <c r="C10" s="8" t="s">
        <v>43</v>
      </c>
      <c r="D10" s="9">
        <v>6773468</v>
      </c>
      <c r="E10" s="5" t="s">
        <v>51</v>
      </c>
      <c r="F10" s="7">
        <v>7000000</v>
      </c>
      <c r="G10" s="11" t="s">
        <v>55</v>
      </c>
      <c r="H10" s="10">
        <v>44169</v>
      </c>
      <c r="I10" s="1">
        <v>44172</v>
      </c>
      <c r="J10" s="2" t="s">
        <v>59</v>
      </c>
    </row>
    <row r="11" spans="2:10" ht="132" x14ac:dyDescent="0.3">
      <c r="B11" s="8" t="s">
        <v>44</v>
      </c>
      <c r="C11" s="8" t="s">
        <v>45</v>
      </c>
      <c r="D11" s="9" t="s">
        <v>46</v>
      </c>
      <c r="E11" s="5" t="s">
        <v>52</v>
      </c>
      <c r="F11" s="7">
        <v>17500000</v>
      </c>
      <c r="G11" s="11" t="s">
        <v>56</v>
      </c>
      <c r="H11" s="10">
        <v>44168</v>
      </c>
      <c r="I11" s="1">
        <v>44174</v>
      </c>
      <c r="J11" s="2" t="s">
        <v>60</v>
      </c>
    </row>
    <row r="12" spans="2:10" ht="115.5" x14ac:dyDescent="0.3">
      <c r="B12" s="8" t="s">
        <v>47</v>
      </c>
      <c r="C12" s="8" t="s">
        <v>48</v>
      </c>
      <c r="D12" s="9">
        <v>52181517</v>
      </c>
      <c r="E12" s="5" t="s">
        <v>53</v>
      </c>
      <c r="F12" s="7">
        <v>4433333</v>
      </c>
      <c r="G12" s="11" t="s">
        <v>57</v>
      </c>
      <c r="H12" s="10">
        <v>44176</v>
      </c>
      <c r="I12" s="1">
        <v>44179</v>
      </c>
      <c r="J12" s="2" t="s">
        <v>61</v>
      </c>
    </row>
    <row r="13" spans="2:10" ht="148.5" x14ac:dyDescent="0.3">
      <c r="B13" s="8" t="s">
        <v>49</v>
      </c>
      <c r="C13" s="8" t="s">
        <v>50</v>
      </c>
      <c r="D13" s="9">
        <v>23636961</v>
      </c>
      <c r="E13" s="5" t="s">
        <v>54</v>
      </c>
      <c r="F13" s="7">
        <v>2500000</v>
      </c>
      <c r="G13" s="11" t="s">
        <v>58</v>
      </c>
      <c r="H13" s="10">
        <v>44180</v>
      </c>
      <c r="I13" s="1">
        <v>44181</v>
      </c>
      <c r="J13" s="2" t="s">
        <v>62</v>
      </c>
    </row>
    <row r="33" spans="9:11" x14ac:dyDescent="0.3">
      <c r="J33" s="18">
        <f>2129463.92+4258927.85</f>
        <v>6388391.7699999996</v>
      </c>
      <c r="K33" s="3" t="s">
        <v>11</v>
      </c>
    </row>
    <row r="34" spans="9:11" x14ac:dyDescent="0.3">
      <c r="J34" s="19">
        <f>J33/2</f>
        <v>3194195.8849999998</v>
      </c>
    </row>
    <row r="35" spans="9:11" x14ac:dyDescent="0.3">
      <c r="J35" s="18">
        <f>18577614.16/2</f>
        <v>9288807.0800000001</v>
      </c>
    </row>
    <row r="38" spans="9:11" x14ac:dyDescent="0.3">
      <c r="J38" s="18">
        <f>3221668.8+727452.82</f>
        <v>3949121.6199999996</v>
      </c>
    </row>
    <row r="39" spans="9:11" x14ac:dyDescent="0.3">
      <c r="J39" s="18">
        <f>J38+363726.41</f>
        <v>4312848.0299999993</v>
      </c>
    </row>
    <row r="41" spans="9:11" x14ac:dyDescent="0.3">
      <c r="J41" s="18">
        <f>41389+180540.47</f>
        <v>221929.47</v>
      </c>
    </row>
    <row r="42" spans="9:11" x14ac:dyDescent="0.3">
      <c r="J42" s="19">
        <f>J41+20694.5</f>
        <v>242623.97</v>
      </c>
    </row>
    <row r="44" spans="9:11" x14ac:dyDescent="0.3">
      <c r="J44" s="18">
        <f>343026.89+78639.1</f>
        <v>421665.99</v>
      </c>
    </row>
    <row r="45" spans="9:11" x14ac:dyDescent="0.3">
      <c r="J45" s="19">
        <f>J44+39319.55</f>
        <v>460985.54</v>
      </c>
    </row>
    <row r="46" spans="9:11" x14ac:dyDescent="0.3">
      <c r="I46" s="19">
        <f>J39+J42+J45</f>
        <v>5016457.5399999991</v>
      </c>
    </row>
    <row r="47" spans="9:11" x14ac:dyDescent="0.3">
      <c r="I47" s="3">
        <v>1705723.47</v>
      </c>
    </row>
    <row r="48" spans="9:11" x14ac:dyDescent="0.3">
      <c r="I48" s="19">
        <f>I46+I47</f>
        <v>6722181.0099999988</v>
      </c>
    </row>
    <row r="49" spans="10:10" x14ac:dyDescent="0.3">
      <c r="J49" s="19">
        <f>(J38-J39)+(J42-J41)+(J45-J44)+I47</f>
        <v>1402011.1100000003</v>
      </c>
    </row>
    <row r="51" spans="10:10" x14ac:dyDescent="0.3">
      <c r="J51" s="18">
        <f>1705723.47+363726.41+20694.5+39319.55</f>
        <v>2129463.9299999997</v>
      </c>
    </row>
  </sheetData>
  <mergeCells count="2">
    <mergeCell ref="B2:J2"/>
    <mergeCell ref="B9:J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A41D1602CE44D827FDD2655777A3C" ma:contentTypeVersion="12" ma:contentTypeDescription="Crear nuevo documento." ma:contentTypeScope="" ma:versionID="4e3c6886de7d77b443b008e2a98186a6">
  <xsd:schema xmlns:xsd="http://www.w3.org/2001/XMLSchema" xmlns:xs="http://www.w3.org/2001/XMLSchema" xmlns:p="http://schemas.microsoft.com/office/2006/metadata/properties" xmlns:ns3="3ff006ae-0be5-4459-bc0c-b5b9b8c6f316" xmlns:ns4="d1749fb6-37da-4520-9215-e2ef5a571639" targetNamespace="http://schemas.microsoft.com/office/2006/metadata/properties" ma:root="true" ma:fieldsID="788f9bfa51a5b85cdedfac2b951d9d45" ns3:_="" ns4:_="">
    <xsd:import namespace="3ff006ae-0be5-4459-bc0c-b5b9b8c6f316"/>
    <xsd:import namespace="d1749fb6-37da-4520-9215-e2ef5a5716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006ae-0be5-4459-bc0c-b5b9b8c6f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49fb6-37da-4520-9215-e2ef5a571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B8E33-CB08-435E-B9E3-593619DB2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20AD1-A05D-4437-B6C5-AFB41CF2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006ae-0be5-4459-bc0c-b5b9b8c6f316"/>
    <ds:schemaRef ds:uri="d1749fb6-37da-4520-9215-e2ef5a571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8EBD4-4CB2-475F-9697-01637E21907D}">
  <ds:schemaRefs>
    <ds:schemaRef ds:uri="http://schemas.microsoft.com/office/2006/metadata/properties"/>
    <ds:schemaRef ds:uri="http://purl.org/dc/terms/"/>
    <ds:schemaRef ds:uri="d1749fb6-37da-4520-9215-e2ef5a571639"/>
    <ds:schemaRef ds:uri="http://schemas.microsoft.com/office/2006/documentManagement/types"/>
    <ds:schemaRef ds:uri="3ff006ae-0be5-4459-bc0c-b5b9b8c6f31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Nelly Camargo</cp:lastModifiedBy>
  <dcterms:created xsi:type="dcterms:W3CDTF">2017-09-06T15:59:54Z</dcterms:created>
  <dcterms:modified xsi:type="dcterms:W3CDTF">2021-03-30T23:19:09Z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0x0101002C4A41D1602CE44D827FDD2655777A3C</vt:lpwstr>
  </property>
</Properties>
</file>