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 Camargo\OneDrive - Región Administrativa y de Planeación Especial RAPE\RAPE - NC\2. REPORTES- NC\2. ANTICORRUPCIÓN\01. ENERO 2021\"/>
    </mc:Choice>
  </mc:AlternateContent>
  <xr:revisionPtr revIDLastSave="0" documentId="13_ncr:1_{C0CD93FD-D17D-4E80-9C6D-F8CCD5F34AD9}" xr6:coauthVersionLast="45" xr6:coauthVersionMax="45" xr10:uidLastSave="{00000000-0000-0000-0000-000000000000}"/>
  <bookViews>
    <workbookView xWindow="-120" yWindow="-120" windowWidth="20730" windowHeight="11160" xr2:uid="{19C70E54-C333-499A-9038-1F6F9A0E52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J46" i="1"/>
  <c r="J47" i="1" s="1"/>
  <c r="J43" i="1"/>
  <c r="J44" i="1" s="1"/>
  <c r="J40" i="1"/>
  <c r="J41" i="1" s="1"/>
  <c r="J37" i="1"/>
  <c r="J35" i="1"/>
  <c r="J36" i="1" s="1"/>
  <c r="I48" i="1" l="1"/>
  <c r="I50" i="1" s="1"/>
  <c r="J51" i="1"/>
</calcChain>
</file>

<file path=xl/sharedStrings.xml><?xml version="1.0" encoding="utf-8"?>
<sst xmlns="http://schemas.openxmlformats.org/spreadsheetml/2006/main" count="72" uniqueCount="58">
  <si>
    <t>Objeto Contractual</t>
  </si>
  <si>
    <t>Valor del Contrato</t>
  </si>
  <si>
    <t>Plazo Contractual</t>
  </si>
  <si>
    <t xml:space="preserve">Fecha de Suscripción </t>
  </si>
  <si>
    <t>Nombre del Contratista</t>
  </si>
  <si>
    <t>Número de Contrato</t>
  </si>
  <si>
    <t>Número de Documento</t>
  </si>
  <si>
    <t>Número de Constancia de publicación en el SECOP I Y SECOP II</t>
  </si>
  <si>
    <t>N/A</t>
  </si>
  <si>
    <t>3 DE MAYO</t>
  </si>
  <si>
    <t>Fecha de Inicio</t>
  </si>
  <si>
    <t>CONTRATOS SUSCRITOS EN EL MES DE ENERO DE 2021</t>
  </si>
  <si>
    <t>001</t>
  </si>
  <si>
    <t>CLAUDIA ESPERANZA MEDINA PEÑA</t>
  </si>
  <si>
    <t>002</t>
  </si>
  <si>
    <t>MARIA TERESA BLANCO PEÑARANDA</t>
  </si>
  <si>
    <t xml:space="preserve">003 </t>
  </si>
  <si>
    <t>CASA EDITORIAL ELECTOR SAS</t>
  </si>
  <si>
    <t xml:space="preserve">004 </t>
  </si>
  <si>
    <t>LUIS CARLOS HOYOS CASTRO</t>
  </si>
  <si>
    <t>005</t>
  </si>
  <si>
    <t>JOSE ANTONIO MESA REYES</t>
  </si>
  <si>
    <t xml:space="preserve">006 </t>
  </si>
  <si>
    <t>SILVIA DEL PILAR ARAGON SANCHEZ</t>
  </si>
  <si>
    <t>007</t>
  </si>
  <si>
    <t>JAVIER RICARDO CASTELLANOS CASTRO</t>
  </si>
  <si>
    <t>008</t>
  </si>
  <si>
    <t>EDWIN SANTIAGO BARRIOS COBALEDA</t>
  </si>
  <si>
    <t>009</t>
  </si>
  <si>
    <t>LINA BEATRIZ FORERO ROJAS</t>
  </si>
  <si>
    <t>010</t>
  </si>
  <si>
    <t>NELLY YOJHANA CAMARGO BERNAL</t>
  </si>
  <si>
    <t>900219966-6</t>
  </si>
  <si>
    <t>Prestar servicios de apoyo a la gestión en el desarrollo de las actividades jurídicas y de planeación contractual requeridas de la Dirección de Planificación, Gestión y Ejecución de Proyectos de Inversión dependencia a la que pertenecen los Ejes Estratégicos.</t>
  </si>
  <si>
    <t>Prestar los servicios profesionales y de apoyo a la gestión como periodista y presentadora del Área asesora de comunicaciones de la Región Central RAP-E en cumplimiento del plan estratégico de comunicaciones 2021.</t>
  </si>
  <si>
    <t xml:space="preserve">Prestar  los  servicios  profesionales  y  de  apoyo  a  la gestión  en  la  asesoría,  producción  y corrección  de  estilo  (gramatical  y  semiótica)  de  los  contenidos  editoriales,  audiovisuales  y sonoros  que  realice  la  Región  Central  RAP-E  en  cumplimiento  del  plan  estratégico  de comunicaciones 2021.  </t>
  </si>
  <si>
    <t>Prestar los servicios profesionales como diseñador gráfico para el cumplimiento del plan estratégico de comunicaciones de la Región Central RAP-E.</t>
  </si>
  <si>
    <t>Prestar servicios profesionales para asesorar a la entidad en la gestión de recursos y la implementación del plan de abastecimiento Alimentario de la Región Central.</t>
  </si>
  <si>
    <t>Prestar los servicios profesionales y de apoyo a la gestión como community manager para el manejo de las redes sociales de la Región Central RAP-E y de los procedimientos contemplados para el cumplimiento del plan estratégico de comunicaciones 2021.</t>
  </si>
  <si>
    <t>Prestar los servicios técnicos de apoyo a la gestión como reportero gráfico del Área asesora de comunicaciones de la Región Central RAP-E en cumplimiento del plan estratégico de comunicaciones 2021.</t>
  </si>
  <si>
    <t>Prestar los servicios profesionales como videógrafo del Área asesora de comunicaciones de la Región Central RAP-E en cumplimiento del plan estratégico de comunicaciones 2021.</t>
  </si>
  <si>
    <t>Prestar los servicios profesionales y de apoyo a la gestión como web máster del portal institucional de la Región Central RAPE para el cumplimiento del plan estratégico de comunicaciones 2021.</t>
  </si>
  <si>
    <t>Prestar los servicios profesionales para llevar a cabo las acciones administrativas en el marco del proceso de gestión contractual.</t>
  </si>
  <si>
    <t>9 MESES Y 29 DÍAS</t>
  </si>
  <si>
    <t>10 MESES Y 15 DÍAS</t>
  </si>
  <si>
    <t>10 MESES Y 24 DÍAS</t>
  </si>
  <si>
    <t>8 MESES Y 22 DÍAS</t>
  </si>
  <si>
    <t>21-12-11581670</t>
  </si>
  <si>
    <t>21-12-11589122</t>
  </si>
  <si>
    <t>21-12-11593044</t>
  </si>
  <si>
    <t>21-12-11590713</t>
  </si>
  <si>
    <t>21-12-11605786</t>
  </si>
  <si>
    <t>21-12-11593115</t>
  </si>
  <si>
    <t>21-12-11593463</t>
  </si>
  <si>
    <t>21-12-11593805</t>
  </si>
  <si>
    <t>21-12-11594061</t>
  </si>
  <si>
    <t>21-12-11602255</t>
  </si>
  <si>
    <t>PROYECTO DE REGALÍAS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</si>
</sst>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.00_-;\-&quot;$&quot;\ * #,##0.0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9">
    <xf numFmtId="0" fontId="0" fillId="0" borderId="0" xfId="0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0" xfId="3" applyNumberFormat="1" applyFont="1"/>
    <xf numFmtId="44" fontId="1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4">
    <cellStyle name="Millares [0] 2" xfId="2" xr:uid="{EE588794-962B-4CA7-A13E-231F0457DEED}"/>
    <cellStyle name="Moneda [0]" xfId="3" builtinId="7"/>
    <cellStyle name="Moneda [0] 2" xfId="1" xr:uid="{3187932E-69D3-411B-9D4C-347B3A78A094}"/>
    <cellStyle name="Normal" xfId="0" builtinId="0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C201-EB1C-4261-82B7-605C6562618E}">
  <dimension ref="B2:K53"/>
  <sheetViews>
    <sheetView tabSelected="1" zoomScale="70" zoomScaleNormal="70" workbookViewId="0">
      <pane ySplit="3" topLeftCell="A10" activePane="bottomLeft" state="frozen"/>
      <selection pane="bottomLeft" activeCell="E12" sqref="E12"/>
    </sheetView>
  </sheetViews>
  <sheetFormatPr baseColWidth="10" defaultRowHeight="16.5" x14ac:dyDescent="0.3"/>
  <cols>
    <col min="1" max="1" width="26" style="3" customWidth="1"/>
    <col min="2" max="2" width="12" style="3" customWidth="1"/>
    <col min="3" max="3" width="21.28515625" style="3" customWidth="1"/>
    <col min="4" max="4" width="17.140625" style="3" customWidth="1"/>
    <col min="5" max="5" width="58.42578125" style="3" customWidth="1"/>
    <col min="6" max="6" width="20.140625" style="3" customWidth="1"/>
    <col min="7" max="7" width="32.5703125" style="4" customWidth="1"/>
    <col min="8" max="8" width="14.85546875" style="3" customWidth="1"/>
    <col min="9" max="9" width="20.5703125" style="3" customWidth="1"/>
    <col min="10" max="10" width="28.7109375" style="3" customWidth="1"/>
    <col min="11" max="16384" width="11.42578125" style="3"/>
  </cols>
  <sheetData>
    <row r="2" spans="2:10" ht="17.25" x14ac:dyDescent="0.3">
      <c r="B2" s="14" t="s">
        <v>11</v>
      </c>
      <c r="C2" s="15"/>
      <c r="D2" s="15"/>
      <c r="E2" s="15"/>
      <c r="F2" s="15"/>
      <c r="G2" s="15"/>
      <c r="H2" s="15"/>
      <c r="I2" s="15"/>
      <c r="J2" s="15"/>
    </row>
    <row r="3" spans="2:10" ht="57" customHeight="1" x14ac:dyDescent="0.3">
      <c r="B3" s="6" t="s">
        <v>5</v>
      </c>
      <c r="C3" s="6" t="s">
        <v>4</v>
      </c>
      <c r="D3" s="6" t="s">
        <v>6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10</v>
      </c>
      <c r="J3" s="6" t="s">
        <v>7</v>
      </c>
    </row>
    <row r="4" spans="2:10" ht="99" x14ac:dyDescent="0.3">
      <c r="B4" s="8" t="s">
        <v>12</v>
      </c>
      <c r="C4" s="8" t="s">
        <v>13</v>
      </c>
      <c r="D4" s="9">
        <v>40046719</v>
      </c>
      <c r="E4" s="5" t="s">
        <v>33</v>
      </c>
      <c r="F4" s="7">
        <v>65826345</v>
      </c>
      <c r="G4" s="11" t="s">
        <v>43</v>
      </c>
      <c r="H4" s="10">
        <v>44222</v>
      </c>
      <c r="I4" s="1">
        <v>44223</v>
      </c>
      <c r="J4" s="2" t="s">
        <v>47</v>
      </c>
    </row>
    <row r="5" spans="2:10" ht="82.5" x14ac:dyDescent="0.3">
      <c r="B5" s="8" t="s">
        <v>14</v>
      </c>
      <c r="C5" s="8" t="s">
        <v>15</v>
      </c>
      <c r="D5" s="9">
        <v>1090463645</v>
      </c>
      <c r="E5" s="5" t="s">
        <v>34</v>
      </c>
      <c r="F5" s="7">
        <v>64050000</v>
      </c>
      <c r="G5" s="11" t="s">
        <v>44</v>
      </c>
      <c r="H5" s="10">
        <v>44222</v>
      </c>
      <c r="I5" s="1">
        <v>44223</v>
      </c>
      <c r="J5" s="2" t="s">
        <v>48</v>
      </c>
    </row>
    <row r="6" spans="2:10" ht="99" x14ac:dyDescent="0.3">
      <c r="B6" s="8" t="s">
        <v>16</v>
      </c>
      <c r="C6" s="8" t="s">
        <v>17</v>
      </c>
      <c r="D6" s="9" t="s">
        <v>32</v>
      </c>
      <c r="E6" s="5" t="s">
        <v>35</v>
      </c>
      <c r="F6" s="7">
        <v>63000000</v>
      </c>
      <c r="G6" s="11" t="s">
        <v>44</v>
      </c>
      <c r="H6" s="10">
        <v>44222</v>
      </c>
      <c r="I6" s="1">
        <v>44223</v>
      </c>
      <c r="J6" s="2" t="s">
        <v>49</v>
      </c>
    </row>
    <row r="7" spans="2:10" ht="49.5" x14ac:dyDescent="0.3">
      <c r="B7" s="8" t="s">
        <v>18</v>
      </c>
      <c r="C7" s="8" t="s">
        <v>19</v>
      </c>
      <c r="D7" s="9">
        <v>1010175488</v>
      </c>
      <c r="E7" s="5" t="s">
        <v>36</v>
      </c>
      <c r="F7" s="7">
        <v>47250000</v>
      </c>
      <c r="G7" s="11" t="s">
        <v>44</v>
      </c>
      <c r="H7" s="10">
        <v>44222</v>
      </c>
      <c r="I7" s="1">
        <v>44223</v>
      </c>
      <c r="J7" s="2" t="s">
        <v>50</v>
      </c>
    </row>
    <row r="8" spans="2:10" ht="66" x14ac:dyDescent="0.3">
      <c r="B8" s="8" t="s">
        <v>20</v>
      </c>
      <c r="C8" s="8" t="s">
        <v>21</v>
      </c>
      <c r="D8" s="9">
        <v>79496422</v>
      </c>
      <c r="E8" s="5" t="s">
        <v>37</v>
      </c>
      <c r="F8" s="7">
        <v>98766000</v>
      </c>
      <c r="G8" s="11" t="s">
        <v>45</v>
      </c>
      <c r="H8" s="10">
        <v>44223</v>
      </c>
      <c r="I8" s="1">
        <v>44228</v>
      </c>
      <c r="J8" s="2" t="s">
        <v>51</v>
      </c>
    </row>
    <row r="9" spans="2:10" ht="99" x14ac:dyDescent="0.3">
      <c r="B9" s="8" t="s">
        <v>22</v>
      </c>
      <c r="C9" s="8" t="s">
        <v>23</v>
      </c>
      <c r="D9" s="9">
        <v>52698366</v>
      </c>
      <c r="E9" s="5" t="s">
        <v>38</v>
      </c>
      <c r="F9" s="7">
        <v>42000000</v>
      </c>
      <c r="G9" s="11" t="s">
        <v>44</v>
      </c>
      <c r="H9" s="10">
        <v>44224</v>
      </c>
      <c r="I9" s="1">
        <v>44228</v>
      </c>
      <c r="J9" s="2" t="s">
        <v>52</v>
      </c>
    </row>
    <row r="10" spans="2:10" ht="82.5" x14ac:dyDescent="0.3">
      <c r="B10" s="8" t="s">
        <v>24</v>
      </c>
      <c r="C10" s="8" t="s">
        <v>25</v>
      </c>
      <c r="D10" s="9">
        <v>1049620953</v>
      </c>
      <c r="E10" s="5" t="s">
        <v>39</v>
      </c>
      <c r="F10" s="7">
        <v>33600000</v>
      </c>
      <c r="G10" s="11" t="s">
        <v>44</v>
      </c>
      <c r="H10" s="10">
        <v>44224</v>
      </c>
      <c r="I10" s="1">
        <v>44228</v>
      </c>
      <c r="J10" s="2" t="s">
        <v>53</v>
      </c>
    </row>
    <row r="11" spans="2:10" ht="66" x14ac:dyDescent="0.3">
      <c r="B11" s="8" t="s">
        <v>26</v>
      </c>
      <c r="C11" s="8" t="s">
        <v>27</v>
      </c>
      <c r="D11" s="9">
        <v>1019117343</v>
      </c>
      <c r="E11" s="5" t="s">
        <v>40</v>
      </c>
      <c r="F11" s="7">
        <v>47250000</v>
      </c>
      <c r="G11" s="11" t="s">
        <v>44</v>
      </c>
      <c r="H11" s="10">
        <v>44224</v>
      </c>
      <c r="I11" s="1">
        <v>44228</v>
      </c>
      <c r="J11" s="2" t="s">
        <v>54</v>
      </c>
    </row>
    <row r="12" spans="2:10" ht="66" x14ac:dyDescent="0.3">
      <c r="B12" s="8" t="s">
        <v>28</v>
      </c>
      <c r="C12" s="8" t="s">
        <v>29</v>
      </c>
      <c r="D12" s="9">
        <v>33378643</v>
      </c>
      <c r="E12" s="5" t="s">
        <v>41</v>
      </c>
      <c r="F12" s="7">
        <v>53550000</v>
      </c>
      <c r="G12" s="11" t="s">
        <v>44</v>
      </c>
      <c r="H12" s="10">
        <v>44224</v>
      </c>
      <c r="I12" s="1">
        <v>44228</v>
      </c>
      <c r="J12" s="2" t="s">
        <v>55</v>
      </c>
    </row>
    <row r="13" spans="2:10" ht="49.5" x14ac:dyDescent="0.3">
      <c r="B13" s="8" t="s">
        <v>30</v>
      </c>
      <c r="C13" s="8" t="s">
        <v>31</v>
      </c>
      <c r="D13" s="9">
        <v>1015456251</v>
      </c>
      <c r="E13" s="5" t="s">
        <v>42</v>
      </c>
      <c r="F13" s="7">
        <v>34889667</v>
      </c>
      <c r="G13" s="11" t="s">
        <v>46</v>
      </c>
      <c r="H13" s="10">
        <v>44225</v>
      </c>
      <c r="I13" s="1">
        <v>44228</v>
      </c>
      <c r="J13" s="2" t="s">
        <v>56</v>
      </c>
    </row>
    <row r="14" spans="2:10" x14ac:dyDescent="0.3">
      <c r="B14" s="16" t="s">
        <v>57</v>
      </c>
      <c r="C14" s="17"/>
      <c r="D14" s="17"/>
      <c r="E14" s="17"/>
      <c r="F14" s="17"/>
      <c r="G14" s="17"/>
      <c r="H14" s="17"/>
      <c r="I14" s="17"/>
      <c r="J14" s="18"/>
    </row>
    <row r="15" spans="2:10" x14ac:dyDescent="0.3">
      <c r="B15" s="8" t="s">
        <v>8</v>
      </c>
      <c r="C15" s="8" t="s">
        <v>8</v>
      </c>
      <c r="D15" s="8" t="s">
        <v>8</v>
      </c>
      <c r="E15" s="8" t="s">
        <v>8</v>
      </c>
      <c r="F15" s="8" t="s">
        <v>8</v>
      </c>
      <c r="G15" s="8" t="s">
        <v>8</v>
      </c>
      <c r="H15" s="8" t="s">
        <v>8</v>
      </c>
      <c r="I15" s="8" t="s">
        <v>8</v>
      </c>
      <c r="J15" s="8" t="s">
        <v>8</v>
      </c>
    </row>
    <row r="35" spans="9:11" x14ac:dyDescent="0.3">
      <c r="J35" s="12">
        <f>2129463.92+4258927.85</f>
        <v>6388391.7699999996</v>
      </c>
      <c r="K35" s="3" t="s">
        <v>9</v>
      </c>
    </row>
    <row r="36" spans="9:11" x14ac:dyDescent="0.3">
      <c r="J36" s="13">
        <f>J35/2</f>
        <v>3194195.8849999998</v>
      </c>
    </row>
    <row r="37" spans="9:11" x14ac:dyDescent="0.3">
      <c r="J37" s="12">
        <f>18577614.16/2</f>
        <v>9288807.0800000001</v>
      </c>
    </row>
    <row r="40" spans="9:11" x14ac:dyDescent="0.3">
      <c r="J40" s="12">
        <f>3221668.8+727452.82</f>
        <v>3949121.6199999996</v>
      </c>
    </row>
    <row r="41" spans="9:11" x14ac:dyDescent="0.3">
      <c r="J41" s="12">
        <f>J40+363726.41</f>
        <v>4312848.0299999993</v>
      </c>
    </row>
    <row r="43" spans="9:11" x14ac:dyDescent="0.3">
      <c r="J43" s="12">
        <f>41389+180540.47</f>
        <v>221929.47</v>
      </c>
    </row>
    <row r="44" spans="9:11" x14ac:dyDescent="0.3">
      <c r="J44" s="13">
        <f>J43+20694.5</f>
        <v>242623.97</v>
      </c>
    </row>
    <row r="46" spans="9:11" x14ac:dyDescent="0.3">
      <c r="J46" s="12">
        <f>343026.89+78639.1</f>
        <v>421665.99</v>
      </c>
    </row>
    <row r="47" spans="9:11" x14ac:dyDescent="0.3">
      <c r="J47" s="13">
        <f>J46+39319.55</f>
        <v>460985.54</v>
      </c>
    </row>
    <row r="48" spans="9:11" x14ac:dyDescent="0.3">
      <c r="I48" s="13">
        <f>J41+J44+J47</f>
        <v>5016457.5399999991</v>
      </c>
    </row>
    <row r="49" spans="9:10" x14ac:dyDescent="0.3">
      <c r="I49" s="3">
        <v>1705723.47</v>
      </c>
    </row>
    <row r="50" spans="9:10" x14ac:dyDescent="0.3">
      <c r="I50" s="13">
        <f>I48+I49</f>
        <v>6722181.0099999988</v>
      </c>
    </row>
    <row r="51" spans="9:10" x14ac:dyDescent="0.3">
      <c r="J51" s="13">
        <f>(J40-J41)+(J44-J43)+(J47-J46)+I49</f>
        <v>1402011.1100000003</v>
      </c>
    </row>
    <row r="53" spans="9:10" x14ac:dyDescent="0.3">
      <c r="J53" s="12">
        <f>1705723.47+363726.41+20694.5+39319.55</f>
        <v>2129463.9299999997</v>
      </c>
    </row>
  </sheetData>
  <mergeCells count="2">
    <mergeCell ref="B2:J2"/>
    <mergeCell ref="B14:J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A41D1602CE44D827FDD2655777A3C" ma:contentTypeVersion="12" ma:contentTypeDescription="Crear nuevo documento." ma:contentTypeScope="" ma:versionID="4e3c6886de7d77b443b008e2a98186a6">
  <xsd:schema xmlns:xsd="http://www.w3.org/2001/XMLSchema" xmlns:xs="http://www.w3.org/2001/XMLSchema" xmlns:p="http://schemas.microsoft.com/office/2006/metadata/properties" xmlns:ns3="3ff006ae-0be5-4459-bc0c-b5b9b8c6f316" xmlns:ns4="d1749fb6-37da-4520-9215-e2ef5a571639" targetNamespace="http://schemas.microsoft.com/office/2006/metadata/properties" ma:root="true" ma:fieldsID="788f9bfa51a5b85cdedfac2b951d9d45" ns3:_="" ns4:_="">
    <xsd:import namespace="3ff006ae-0be5-4459-bc0c-b5b9b8c6f316"/>
    <xsd:import namespace="d1749fb6-37da-4520-9215-e2ef5a5716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006ae-0be5-4459-bc0c-b5b9b8c6f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49fb6-37da-4520-9215-e2ef5a571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8EBD4-4CB2-475F-9697-01637E21907D}">
  <ds:schemaRefs>
    <ds:schemaRef ds:uri="http://schemas.microsoft.com/office/2006/metadata/properties"/>
    <ds:schemaRef ds:uri="http://purl.org/dc/terms/"/>
    <ds:schemaRef ds:uri="d1749fb6-37da-4520-9215-e2ef5a571639"/>
    <ds:schemaRef ds:uri="http://schemas.microsoft.com/office/2006/documentManagement/types"/>
    <ds:schemaRef ds:uri="3ff006ae-0be5-4459-bc0c-b5b9b8c6f31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220AD1-A05D-4437-B6C5-AFB41CF2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006ae-0be5-4459-bc0c-b5b9b8c6f316"/>
    <ds:schemaRef ds:uri="d1749fb6-37da-4520-9215-e2ef5a571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2B8E33-CB08-435E-B9E3-593619DB2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Nelly Camargo</cp:lastModifiedBy>
  <dcterms:created xsi:type="dcterms:W3CDTF">2017-09-06T15:59:54Z</dcterms:created>
  <dcterms:modified xsi:type="dcterms:W3CDTF">2021-03-31T01:30:10Z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0x0101002C4A41D1602CE44D827FDD2655777A3C</vt:lpwstr>
  </property>
</Properties>
</file>