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codeName="ThisWorkbook" defaultThemeVersion="124226"/>
  <mc:AlternateContent xmlns:mc="http://schemas.openxmlformats.org/markup-compatibility/2006">
    <mc:Choice Requires="x15">
      <x15ac:absPath xmlns:x15ac="http://schemas.microsoft.com/office/spreadsheetml/2010/11/ac" url="https://d.docs.live.net/bf8eb22dd95324df/Desktop/RAPE/RAPE 2026/"/>
    </mc:Choice>
  </mc:AlternateContent>
  <xr:revisionPtr revIDLastSave="56" documentId="8_{D76D651D-18E9-409E-8A9D-8FDF8DDF654A}" xr6:coauthVersionLast="47" xr6:coauthVersionMax="47" xr10:uidLastSave="{CFEBCB30-3946-4AA6-9B9B-DEE77BAB5E58}"/>
  <bookViews>
    <workbookView xWindow="-110" yWindow="-110" windowWidth="19420" windowHeight="11500" firstSheet="8" activeTab="8" xr2:uid="{00000000-000D-0000-FFFF-FFFF00000000}"/>
  </bookViews>
  <sheets>
    <sheet name="1 INSTRUCTIVO" sheetId="38" state="hidden" r:id="rId1"/>
    <sheet name="2 CONTEXTO E IDENTIFICACIÓN" sheetId="30" state="hidden" r:id="rId2"/>
    <sheet name="11 FORMULAS" sheetId="34" state="hidden" r:id="rId3"/>
    <sheet name="3 PROBABIL E IMPACTO INHERENTE" sheetId="15" state="hidden" r:id="rId4"/>
    <sheet name="4 MAPA CALOR INHERENTE" sheetId="31" state="hidden" r:id="rId5"/>
    <sheet name="5 VALORACIÓN DEL CONTROL" sheetId="9" state="hidden" r:id="rId6"/>
    <sheet name="6 MAPA CALOR RESIDUAL" sheetId="35" state="hidden" r:id="rId7"/>
    <sheet name="7 MAPA CALOR INHEREN Y RESIDUAL" sheetId="37" state="hidden" r:id="rId8"/>
    <sheet name="8 MAPA RIESGOS" sheetId="36" r:id="rId9"/>
    <sheet name="9 RIESGO DEL PROCESO" sheetId="33" state="hidden" r:id="rId10"/>
    <sheet name="10 CONTROL DE CAMBIOS" sheetId="20" state="hidden" r:id="rId11"/>
  </sheets>
  <externalReferences>
    <externalReference r:id="rId12"/>
    <externalReference r:id="rId13"/>
  </externalReferences>
  <definedNames>
    <definedName name="_xlnm._FilterDatabase" localSheetId="0" hidden="1">'1 INSTRUCTIVO'!$B$85:$H$119</definedName>
    <definedName name="_xlnm._FilterDatabase" localSheetId="1" hidden="1">'2 CONTEXTO E IDENTIFICACIÓN'!$F$8:$J$9</definedName>
    <definedName name="_xlnm._FilterDatabase" localSheetId="3" hidden="1">'3 PROBABIL E IMPACTO INHERENTE'!$A$9:$N$9</definedName>
    <definedName name="_xlnm._FilterDatabase" localSheetId="4" hidden="1">'4 MAPA CALOR INHERENTE'!$A$9:$AJ$9</definedName>
    <definedName name="_xlnm._FilterDatabase" localSheetId="5" hidden="1">'5 VALORACIÓN DEL CONTROL'!$A$9:$X$129</definedName>
    <definedName name="_xlnm._FilterDatabase" localSheetId="6" hidden="1">'6 MAPA CALOR RESIDUAL'!$A$9:$AL$9</definedName>
    <definedName name="_xlnm._FilterDatabase" localSheetId="7" hidden="1">'7 MAPA CALOR INHEREN Y RESIDUAL'!$A$10:$AL$10</definedName>
    <definedName name="_xlnm._FilterDatabase" localSheetId="8" hidden="1">'8 MAPA RIESGOS'!$A$9:$JT$29</definedName>
    <definedName name="Afectación_Económica">'3 PROBABIL E IMPACTO INHERENTE'!$X$10:$X$15</definedName>
    <definedName name="_xlnm.Print_Area" localSheetId="10">'10 CONTROL DE CAMBIOS'!$A$1:$D$11</definedName>
    <definedName name="_xlnm.Print_Area" localSheetId="3">'3 PROBABIL E IMPACTO INHERENTE'!$A$1:$Y$44</definedName>
    <definedName name="Definicion_tratamiento">'11 FORMULAS'!#REF!</definedName>
    <definedName name="E_Relaciones_Laborales">'11 FORMULAS'!$C$12:$C$17</definedName>
    <definedName name="Ejecución_administración_de_procesos">Tabla2[Ejecución_administración_de_procesos]</definedName>
    <definedName name="Evento_externo">'11 FORMULAS'!$F$39:$F$42</definedName>
    <definedName name="F_Usuarios_Productos_y_Prácticas_Organizacionales">'11 FORMULAS'!$C$18:$C$23</definedName>
    <definedName name="Fiscal">'11 FORMULAS'!$B$32:$B$35</definedName>
    <definedName name="Fiscal_A">'11 FORMULAS'!#REF!</definedName>
    <definedName name="Fiscal_B">'11 FORMULAS'!#REF!</definedName>
    <definedName name="G_Daños_Activos_Físicos">'11 FORMULAS'!$C$24:$C$26</definedName>
    <definedName name="Gestión">'11 FORMULAS'!$A$32:$A$34</definedName>
    <definedName name="Gestiòn">'11 FORMULAS'!#REF!</definedName>
    <definedName name="Gestión_A">'11 FORMULAS'!#REF!</definedName>
    <definedName name="Gestión_B">'11 FORMULAS'!#REF!</definedName>
    <definedName name="IMPACTO_PROCESOS" localSheetId="1">'[1]LISTAS FORMULAS'!$C$3:$C$7</definedName>
    <definedName name="IMPACTO_PROCESOS" localSheetId="4">'[1]LISTAS FORMULAS'!$C$3:$C$7</definedName>
    <definedName name="IMPACTO_PROCESOS" localSheetId="6">'[1]LISTAS FORMULAS'!$C$3:$C$7</definedName>
    <definedName name="IMPACTO_PROCESOS" localSheetId="7">'[1]LISTAS FORMULAS'!$C$3:$C$7</definedName>
    <definedName name="IMPACTO_PROCESOS" localSheetId="8">'[1]LISTAS FORMULAS'!$C$3:$C$7</definedName>
    <definedName name="IMPACTO_PROCESOS" localSheetId="9">'[1]LISTAS FORMULAS'!$C$3:$C$7</definedName>
    <definedName name="Infraestructura">'11 FORMULAS'!$E$39:$E$42</definedName>
    <definedName name="Integridad_Pública_Corrupción">'11 FORMULAS'!$D$32:$D$34</definedName>
    <definedName name="Integridad_Pública_LA_FT_FP">'11 FORMULAS'!$E$32:$E$34</definedName>
    <definedName name="IntegridadPública_Corrupción">'11 FORMULAS'!#REF!</definedName>
    <definedName name="IntegridadPública_LA_FT_FP">'11 FORMULAS'!#REF!</definedName>
    <definedName name="opciones" localSheetId="1">'[1]LISTAS FORMULAS'!$F$3:$F$4</definedName>
    <definedName name="opciones" localSheetId="4">'[1]LISTAS FORMULAS'!$F$3:$F$4</definedName>
    <definedName name="opciones" localSheetId="6">'[1]LISTAS FORMULAS'!$F$3:$F$4</definedName>
    <definedName name="opciones" localSheetId="7">'[1]LISTAS FORMULAS'!$F$3:$F$4</definedName>
    <definedName name="opciones" localSheetId="8">'[1]LISTAS FORMULAS'!$F$3:$F$4</definedName>
    <definedName name="opciones" localSheetId="9">'[1]LISTAS FORMULAS'!$F$3:$F$4</definedName>
    <definedName name="opciones2" localSheetId="1">'[1]LISTAS FORMULAS'!$G$3:$G$5</definedName>
    <definedName name="opciones2" localSheetId="4">'[1]LISTAS FORMULAS'!$G$3:$G$5</definedName>
    <definedName name="opciones2" localSheetId="6">'[1]LISTAS FORMULAS'!$G$3:$G$5</definedName>
    <definedName name="opciones2" localSheetId="7">'[1]LISTAS FORMULAS'!$G$3:$G$5</definedName>
    <definedName name="opciones2" localSheetId="8">'[1]LISTAS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Posibilidad__de_efecto_dañoso_sobre_el_interes_patrimonial">'11 FORMULAS'!#REF!</definedName>
    <definedName name="Posibilidad_de_pérdida_Económica">'11 FORMULAS'!#REF!</definedName>
    <definedName name="Quince_Cero" localSheetId="1">'[1]LISTAS FORMULAS'!$F$14:$F$15</definedName>
    <definedName name="Quince_Cero" localSheetId="4">'[1]LISTAS FORMULAS'!$F$14:$F$15</definedName>
    <definedName name="Quince_Cero" localSheetId="6">'[1]LISTAS FORMULAS'!$F$14:$F$15</definedName>
    <definedName name="Quince_Cero" localSheetId="7">'[1]LISTAS FORMULAS'!$F$14:$F$15</definedName>
    <definedName name="Quince_Cero" localSheetId="8">'[1]LISTAS FORMULAS'!$F$14:$F$15</definedName>
    <definedName name="Quince_Cero" localSheetId="9">'[1]LISTAS FORMULAS'!$F$14:$F$15</definedName>
    <definedName name="Rango_Calificacion_Ejecucion" localSheetId="1">'[1]LISTAS FORMULAS'!$H$3:$H$5</definedName>
    <definedName name="Rango_Calificacion_Ejecucion" localSheetId="4">'[1]LISTAS FORMULAS'!$H$3:$H$5</definedName>
    <definedName name="Rango_Calificacion_Ejecucion" localSheetId="6">'[1]LISTAS FORMULAS'!$H$3:$H$5</definedName>
    <definedName name="Rango_Calificacion_Ejecucion" localSheetId="7">'[1]LISTAS FORMULAS'!$H$3:$H$5</definedName>
    <definedName name="Rango_Calificacion_Ejecucion" localSheetId="8">'[1]LISTAS FORMULAS'!$H$3:$H$5</definedName>
    <definedName name="Rango_Calificacion_Ejecucion" localSheetId="9">'[1]LISTAS FORMULAS'!$H$3:$H$5</definedName>
    <definedName name="Reducir_mitigar_Transferir_Evitar">'8 MAPA RIESGOS'!$AJ$17:$AJ$19</definedName>
    <definedName name="Reputacional">'3 PROBABIL E IMPACTO INHERENTE'!$Y$10:$Y$15</definedName>
    <definedName name="Requiere_Plan_de_Acción">'8 MAPA RIESGOS'!$AJ$17:$AJ$19</definedName>
    <definedName name="Seg.Información">'11 FORMULAS'!#REF!</definedName>
    <definedName name="Seguridad_Información">'11 FORMULAS'!$C$32:$C$34</definedName>
    <definedName name="Talento_Humano">'11 FORMULAS'!$C$39:$C$42</definedName>
    <definedName name="Tecnología">'11 FORMULAS'!$D$39:$D$43</definedName>
    <definedName name="Tipo" localSheetId="10">'[2]CONTEXTO E IDENTIFICACIÓN'!$C$21:$C$24</definedName>
    <definedName name="TIPO" localSheetId="4">'[1]CONTEXTO E IDENTIFICACIÓN'!$E$29:$E$32</definedName>
    <definedName name="TIPO" localSheetId="6">'[1]CONTEXTO E IDENTIFICACIÓN'!$E$29:$E$32</definedName>
    <definedName name="TIPO" localSheetId="7">'[1]CONTEXTO E IDENTIFICACIÓN'!$E$29:$E$32</definedName>
    <definedName name="TIPO" localSheetId="8">'[1]CONTEXTO E IDENTIFICACIÓN'!$E$29:$E$32</definedName>
    <definedName name="TIPO" localSheetId="9">'[1]CONTEXTO E IDENTIFICACIÓN'!$E$29:$E$32</definedName>
    <definedName name="Tipo">'11 FORMULAS'!$A$4:$A$11</definedName>
    <definedName name="_xlnm.Print_Titles" localSheetId="1">'2 CONTEXTO E IDENTIFICACIÓN'!$8:$9</definedName>
    <definedName name="_xlnm.Print_Titles" localSheetId="3">'3 PROBABIL E IMPACTO INHERENTE'!$6:$9</definedName>
    <definedName name="_xlnm.Print_Titles" localSheetId="5">'5 VALORACIÓN DEL CONTROL'!$5:$9</definedName>
    <definedName name="Transacción_u_Operación_aplica_para_LA_FT_FP">'11 FORMULAS'!$B$39:$B$42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36" l="1"/>
  <c r="K31" i="36"/>
  <c r="K30" i="36"/>
  <c r="K26" i="36"/>
  <c r="J33" i="36"/>
  <c r="J32" i="36"/>
  <c r="J31" i="36"/>
  <c r="J30" i="36"/>
  <c r="G32" i="36"/>
  <c r="F32" i="36"/>
  <c r="E33" i="36"/>
  <c r="E32" i="36"/>
  <c r="E31" i="36"/>
  <c r="E30" i="36"/>
  <c r="D29" i="36"/>
  <c r="C29" i="36"/>
  <c r="J28" i="30"/>
  <c r="J29" i="30"/>
  <c r="J30" i="30"/>
  <c r="J31" i="30"/>
  <c r="J32" i="30"/>
  <c r="J33" i="30"/>
  <c r="L29" i="36"/>
  <c r="O29" i="35"/>
  <c r="N29" i="35"/>
  <c r="M29" i="35"/>
  <c r="L29" i="35"/>
  <c r="K29" i="35"/>
  <c r="O28" i="35"/>
  <c r="N28" i="35"/>
  <c r="M28" i="35"/>
  <c r="L28" i="35"/>
  <c r="K28" i="35"/>
  <c r="O27" i="35"/>
  <c r="N27" i="35"/>
  <c r="M27" i="35"/>
  <c r="L27" i="35"/>
  <c r="K27" i="35"/>
  <c r="O26" i="35"/>
  <c r="N26" i="35"/>
  <c r="M26" i="35"/>
  <c r="L26" i="35"/>
  <c r="K26" i="35"/>
  <c r="O25" i="35"/>
  <c r="N25" i="35"/>
  <c r="M25" i="35"/>
  <c r="L25" i="35"/>
  <c r="K25" i="35"/>
  <c r="O24" i="35"/>
  <c r="N24" i="35"/>
  <c r="M24" i="35"/>
  <c r="L24" i="35"/>
  <c r="K24" i="35"/>
  <c r="O23" i="35"/>
  <c r="N23" i="35"/>
  <c r="M23" i="35"/>
  <c r="L23" i="35"/>
  <c r="K23" i="35"/>
  <c r="O22" i="35"/>
  <c r="N22" i="35"/>
  <c r="M22" i="35"/>
  <c r="L22" i="35"/>
  <c r="K22" i="35"/>
  <c r="O21" i="35"/>
  <c r="N21" i="35"/>
  <c r="M21" i="35"/>
  <c r="L21" i="35"/>
  <c r="K21" i="35"/>
  <c r="O20" i="35"/>
  <c r="N20" i="35"/>
  <c r="M20" i="35"/>
  <c r="L20" i="35"/>
  <c r="K20" i="35"/>
  <c r="O19" i="35"/>
  <c r="N19" i="35"/>
  <c r="M19" i="35"/>
  <c r="L19" i="35"/>
  <c r="K19" i="35"/>
  <c r="O18" i="35"/>
  <c r="N18" i="35"/>
  <c r="M18" i="35"/>
  <c r="L18" i="35"/>
  <c r="K18" i="35"/>
  <c r="O17" i="35"/>
  <c r="N17" i="35"/>
  <c r="M17" i="35"/>
  <c r="L17" i="35"/>
  <c r="K17" i="35"/>
  <c r="O16" i="35"/>
  <c r="N16" i="35"/>
  <c r="M16" i="35"/>
  <c r="L16" i="35"/>
  <c r="K16" i="35"/>
  <c r="O15" i="35"/>
  <c r="N15" i="35"/>
  <c r="M15" i="35"/>
  <c r="L15" i="35"/>
  <c r="K15" i="35"/>
  <c r="J28" i="36"/>
  <c r="K28" i="36"/>
  <c r="D124" i="9"/>
  <c r="C124" i="9"/>
  <c r="M29" i="31"/>
  <c r="L29" i="31"/>
  <c r="K29" i="31"/>
  <c r="J29" i="31"/>
  <c r="I29" i="31"/>
  <c r="M28" i="31"/>
  <c r="L28" i="31"/>
  <c r="K28" i="31"/>
  <c r="J28" i="31"/>
  <c r="I28" i="31"/>
  <c r="M27" i="31"/>
  <c r="L27" i="31"/>
  <c r="K27" i="31"/>
  <c r="J27" i="31"/>
  <c r="I27" i="31"/>
  <c r="M26" i="31"/>
  <c r="L26" i="31"/>
  <c r="K26" i="31"/>
  <c r="J26" i="31"/>
  <c r="I26" i="31"/>
  <c r="M25" i="31"/>
  <c r="L25" i="31"/>
  <c r="K25" i="31"/>
  <c r="J25" i="31"/>
  <c r="I25" i="31"/>
  <c r="M24" i="31"/>
  <c r="L24" i="31"/>
  <c r="K24" i="31"/>
  <c r="J24" i="31"/>
  <c r="I24" i="31"/>
  <c r="M23" i="31"/>
  <c r="L23" i="31"/>
  <c r="K23" i="31"/>
  <c r="J23" i="31"/>
  <c r="I23" i="31"/>
  <c r="M22" i="31"/>
  <c r="L22" i="31"/>
  <c r="K22" i="31"/>
  <c r="J22" i="31"/>
  <c r="I22" i="31"/>
  <c r="M21" i="31"/>
  <c r="L21" i="31"/>
  <c r="K21" i="31"/>
  <c r="J21" i="31"/>
  <c r="I21" i="31"/>
  <c r="M20" i="31"/>
  <c r="L20" i="31"/>
  <c r="K20" i="31"/>
  <c r="J20" i="31"/>
  <c r="I20" i="31"/>
  <c r="M19" i="31"/>
  <c r="L19" i="31"/>
  <c r="K19" i="31"/>
  <c r="J19" i="31"/>
  <c r="I19" i="31"/>
  <c r="M18" i="31"/>
  <c r="L18" i="31"/>
  <c r="K18" i="31"/>
  <c r="J18" i="31"/>
  <c r="I18" i="31"/>
  <c r="M17" i="31"/>
  <c r="L17" i="31"/>
  <c r="K17" i="31"/>
  <c r="J17" i="31"/>
  <c r="I17" i="31"/>
  <c r="M16" i="31"/>
  <c r="L16" i="31"/>
  <c r="K16" i="31"/>
  <c r="J16" i="31"/>
  <c r="I16" i="31"/>
  <c r="M15" i="31"/>
  <c r="L15" i="31"/>
  <c r="K15" i="31"/>
  <c r="J15" i="31"/>
  <c r="I15" i="31"/>
  <c r="D29" i="31"/>
  <c r="E29" i="31" s="1"/>
  <c r="C29" i="31"/>
  <c r="A29" i="15"/>
  <c r="A30" i="15"/>
  <c r="A31" i="15"/>
  <c r="L29" i="15"/>
  <c r="K29" i="15"/>
  <c r="M29" i="15" s="1"/>
  <c r="N29" i="15" s="1"/>
  <c r="I29" i="15"/>
  <c r="D29" i="15"/>
  <c r="E29" i="15" s="1"/>
  <c r="B29" i="15"/>
  <c r="A29" i="36"/>
  <c r="F29" i="15" l="1"/>
  <c r="B27" i="36" l="1"/>
  <c r="D25" i="35"/>
  <c r="F25" i="35" s="1"/>
  <c r="W106" i="9"/>
  <c r="J26" i="30"/>
  <c r="U123" i="9"/>
  <c r="T123" i="9"/>
  <c r="S123" i="9"/>
  <c r="U122" i="9"/>
  <c r="T122" i="9"/>
  <c r="S122" i="9"/>
  <c r="U121" i="9"/>
  <c r="T121" i="9"/>
  <c r="S121" i="9"/>
  <c r="U120" i="9"/>
  <c r="T120" i="9"/>
  <c r="S120" i="9"/>
  <c r="U119" i="9"/>
  <c r="T119" i="9"/>
  <c r="S119" i="9"/>
  <c r="U118" i="9"/>
  <c r="T118" i="9"/>
  <c r="S118" i="9"/>
  <c r="U117" i="9"/>
  <c r="T117" i="9"/>
  <c r="S117" i="9"/>
  <c r="U116" i="9"/>
  <c r="T116" i="9"/>
  <c r="S116" i="9"/>
  <c r="U115" i="9"/>
  <c r="T115" i="9"/>
  <c r="S115" i="9"/>
  <c r="U114" i="9"/>
  <c r="T114" i="9"/>
  <c r="S114" i="9"/>
  <c r="U113" i="9"/>
  <c r="T113" i="9"/>
  <c r="S113" i="9"/>
  <c r="U112" i="9"/>
  <c r="T112" i="9"/>
  <c r="S112" i="9"/>
  <c r="W112" i="9"/>
  <c r="J27" i="30"/>
  <c r="B112" i="9" s="1"/>
  <c r="B25" i="36"/>
  <c r="J25" i="30"/>
  <c r="B25" i="15" s="1"/>
  <c r="D24" i="35"/>
  <c r="D26" i="35"/>
  <c r="F26" i="35" s="1"/>
  <c r="A11" i="36" l="1"/>
  <c r="A24" i="36"/>
  <c r="J23" i="30"/>
  <c r="A22" i="36" l="1"/>
  <c r="A21" i="36"/>
  <c r="A18" i="36" l="1"/>
  <c r="J16" i="30"/>
  <c r="A15" i="15"/>
  <c r="J34" i="30"/>
  <c r="J35" i="30"/>
  <c r="J36" i="30"/>
  <c r="J37" i="30"/>
  <c r="J38" i="30"/>
  <c r="J39" i="30"/>
  <c r="J40" i="30"/>
  <c r="J41" i="30"/>
  <c r="J42" i="30"/>
  <c r="J43" i="30"/>
  <c r="J44" i="30"/>
  <c r="E44" i="30"/>
  <c r="D44" i="30"/>
  <c r="E43" i="30"/>
  <c r="D43" i="30"/>
  <c r="E42" i="30"/>
  <c r="D42" i="30"/>
  <c r="E41" i="30"/>
  <c r="D41" i="30"/>
  <c r="E40" i="30"/>
  <c r="D40" i="30"/>
  <c r="E39" i="30"/>
  <c r="D39" i="30"/>
  <c r="E38" i="30"/>
  <c r="D38" i="30"/>
  <c r="E37" i="30"/>
  <c r="D37" i="30"/>
  <c r="E36" i="30"/>
  <c r="D36" i="30"/>
  <c r="E35" i="30"/>
  <c r="D35" i="30"/>
  <c r="E34" i="30"/>
  <c r="D34" i="30"/>
  <c r="J14" i="30"/>
  <c r="A13" i="36"/>
  <c r="E10" i="30"/>
  <c r="J10" i="30"/>
  <c r="D10" i="30"/>
  <c r="E11" i="30"/>
  <c r="E12" i="30"/>
  <c r="E13" i="30"/>
  <c r="E14" i="30"/>
  <c r="E15" i="30"/>
  <c r="E16" i="30"/>
  <c r="E17" i="30"/>
  <c r="E18" i="30"/>
  <c r="E19" i="30"/>
  <c r="E20" i="30"/>
  <c r="E21" i="30"/>
  <c r="E22" i="30"/>
  <c r="E23" i="30"/>
  <c r="E24" i="30"/>
  <c r="E25" i="30"/>
  <c r="E26" i="30"/>
  <c r="E27" i="30"/>
  <c r="E28" i="30"/>
  <c r="E29" i="30"/>
  <c r="B5" i="33"/>
  <c r="B5" i="36"/>
  <c r="B6" i="37"/>
  <c r="B5" i="37"/>
  <c r="B5" i="35"/>
  <c r="B5" i="9"/>
  <c r="B5" i="31"/>
  <c r="B5" i="15"/>
  <c r="J11" i="30"/>
  <c r="J12" i="30"/>
  <c r="J13" i="30"/>
  <c r="J15" i="30"/>
  <c r="J17" i="30"/>
  <c r="J18" i="30"/>
  <c r="J19" i="30"/>
  <c r="B19" i="35" s="1"/>
  <c r="J20" i="30"/>
  <c r="B20" i="31" s="1"/>
  <c r="J21" i="30"/>
  <c r="B21" i="36" s="1"/>
  <c r="J22" i="30"/>
  <c r="B22" i="36" s="1"/>
  <c r="B23" i="36"/>
  <c r="J24" i="30"/>
  <c r="B94" i="9" s="1"/>
  <c r="B26" i="31"/>
  <c r="B27" i="15"/>
  <c r="B28" i="15"/>
  <c r="B29" i="35"/>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S70" i="9" s="1"/>
  <c r="N71" i="9"/>
  <c r="N72" i="9"/>
  <c r="N73" i="9"/>
  <c r="N74" i="9"/>
  <c r="N75" i="9"/>
  <c r="N76" i="9"/>
  <c r="S76" i="9" s="1"/>
  <c r="N77" i="9"/>
  <c r="N78" i="9"/>
  <c r="N79" i="9"/>
  <c r="N80" i="9"/>
  <c r="N81" i="9"/>
  <c r="N82" i="9"/>
  <c r="N83" i="9"/>
  <c r="N84" i="9"/>
  <c r="N85" i="9"/>
  <c r="N86" i="9"/>
  <c r="N87" i="9"/>
  <c r="N88" i="9"/>
  <c r="S88" i="9" s="1"/>
  <c r="N89" i="9"/>
  <c r="N90" i="9"/>
  <c r="N91" i="9"/>
  <c r="N92" i="9"/>
  <c r="N93" i="9"/>
  <c r="N94" i="9"/>
  <c r="S94" i="9" s="1"/>
  <c r="N95" i="9"/>
  <c r="N96" i="9"/>
  <c r="N97" i="9"/>
  <c r="N98" i="9"/>
  <c r="N99" i="9"/>
  <c r="N100" i="9"/>
  <c r="S100" i="9" s="1"/>
  <c r="N101" i="9"/>
  <c r="N102" i="9"/>
  <c r="N103" i="9"/>
  <c r="N104" i="9"/>
  <c r="N105" i="9"/>
  <c r="N106" i="9"/>
  <c r="S106" i="9" s="1"/>
  <c r="N107" i="9"/>
  <c r="N108" i="9"/>
  <c r="N109" i="9"/>
  <c r="N110" i="9"/>
  <c r="N111" i="9"/>
  <c r="N112" i="9"/>
  <c r="N113" i="9"/>
  <c r="N114" i="9"/>
  <c r="N115" i="9"/>
  <c r="N116" i="9"/>
  <c r="N117" i="9"/>
  <c r="N118" i="9"/>
  <c r="N119" i="9"/>
  <c r="N120" i="9"/>
  <c r="N121" i="9"/>
  <c r="N122" i="9"/>
  <c r="N123" i="9"/>
  <c r="N124" i="9"/>
  <c r="N125" i="9"/>
  <c r="N126" i="9"/>
  <c r="N127" i="9"/>
  <c r="N128" i="9"/>
  <c r="N129" i="9"/>
  <c r="N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T94" i="9" s="1"/>
  <c r="L95" i="9"/>
  <c r="L96" i="9"/>
  <c r="L97" i="9"/>
  <c r="U97" i="9"/>
  <c r="L98" i="9"/>
  <c r="U98" i="9"/>
  <c r="L99" i="9"/>
  <c r="L100" i="9"/>
  <c r="L101" i="9"/>
  <c r="L102" i="9"/>
  <c r="L103" i="9"/>
  <c r="L104" i="9"/>
  <c r="L105" i="9"/>
  <c r="L106" i="9"/>
  <c r="L107" i="9"/>
  <c r="U107" i="9"/>
  <c r="L108" i="9"/>
  <c r="U108" i="9"/>
  <c r="L109" i="9"/>
  <c r="L110" i="9"/>
  <c r="L111" i="9"/>
  <c r="L112" i="9"/>
  <c r="L113" i="9"/>
  <c r="L114" i="9"/>
  <c r="L115" i="9"/>
  <c r="L116" i="9"/>
  <c r="L117" i="9"/>
  <c r="L118" i="9"/>
  <c r="L119" i="9"/>
  <c r="L120" i="9"/>
  <c r="L121" i="9"/>
  <c r="L122" i="9"/>
  <c r="L123" i="9"/>
  <c r="L124" i="9"/>
  <c r="L125" i="9"/>
  <c r="L126" i="9"/>
  <c r="L127" i="9"/>
  <c r="L128" i="9"/>
  <c r="L129" i="9"/>
  <c r="U129" i="9"/>
  <c r="F29" i="35" s="1"/>
  <c r="G29" i="35" s="1"/>
  <c r="L10" i="9"/>
  <c r="K11" i="9"/>
  <c r="S11" i="9"/>
  <c r="K12" i="9"/>
  <c r="S12" i="9"/>
  <c r="K13" i="9"/>
  <c r="S13" i="9"/>
  <c r="K14" i="9"/>
  <c r="S14" i="9"/>
  <c r="K15" i="9"/>
  <c r="S15" i="9"/>
  <c r="K16" i="9"/>
  <c r="K17" i="9"/>
  <c r="S17" i="9"/>
  <c r="K18" i="9"/>
  <c r="S18" i="9"/>
  <c r="K19" i="9"/>
  <c r="S19" i="9"/>
  <c r="K20" i="9"/>
  <c r="S20" i="9"/>
  <c r="K21" i="9"/>
  <c r="S21" i="9"/>
  <c r="K22" i="9"/>
  <c r="S22" i="9"/>
  <c r="K23" i="9"/>
  <c r="S23" i="9"/>
  <c r="K24" i="9"/>
  <c r="S24" i="9"/>
  <c r="K25" i="9"/>
  <c r="S25" i="9"/>
  <c r="K26" i="9"/>
  <c r="S26" i="9"/>
  <c r="K27" i="9"/>
  <c r="S27" i="9"/>
  <c r="K28" i="9"/>
  <c r="S28" i="9"/>
  <c r="K29" i="9"/>
  <c r="K30" i="9"/>
  <c r="S30" i="9"/>
  <c r="K31" i="9"/>
  <c r="S31" i="9"/>
  <c r="K32" i="9"/>
  <c r="S32" i="9"/>
  <c r="K33" i="9"/>
  <c r="S33" i="9"/>
  <c r="K34" i="9"/>
  <c r="S34" i="9"/>
  <c r="K35" i="9"/>
  <c r="S35" i="9"/>
  <c r="K36" i="9"/>
  <c r="S36" i="9"/>
  <c r="K37" i="9"/>
  <c r="S37" i="9"/>
  <c r="K38" i="9"/>
  <c r="S38" i="9"/>
  <c r="K39" i="9"/>
  <c r="S39" i="9"/>
  <c r="K40" i="9"/>
  <c r="S40" i="9"/>
  <c r="K41" i="9"/>
  <c r="S41" i="9"/>
  <c r="K42" i="9"/>
  <c r="S42" i="9"/>
  <c r="K43" i="9"/>
  <c r="S43" i="9"/>
  <c r="K44" i="9"/>
  <c r="S44" i="9"/>
  <c r="K45" i="9"/>
  <c r="S45" i="9"/>
  <c r="K46" i="9"/>
  <c r="S46" i="9"/>
  <c r="K47" i="9"/>
  <c r="S47" i="9"/>
  <c r="K48" i="9"/>
  <c r="S48" i="9"/>
  <c r="K49" i="9"/>
  <c r="S49" i="9"/>
  <c r="K50" i="9"/>
  <c r="S50" i="9"/>
  <c r="K51" i="9"/>
  <c r="S51" i="9"/>
  <c r="K52" i="9"/>
  <c r="S52" i="9"/>
  <c r="K53" i="9"/>
  <c r="S53" i="9"/>
  <c r="K54" i="9"/>
  <c r="S54" i="9"/>
  <c r="K55" i="9"/>
  <c r="S55" i="9"/>
  <c r="K56" i="9"/>
  <c r="S56" i="9"/>
  <c r="K57" i="9"/>
  <c r="S57" i="9"/>
  <c r="K58" i="9"/>
  <c r="S58" i="9"/>
  <c r="K59" i="9"/>
  <c r="S59" i="9"/>
  <c r="K60" i="9"/>
  <c r="S60" i="9"/>
  <c r="K61" i="9"/>
  <c r="S61" i="9"/>
  <c r="K62" i="9"/>
  <c r="S62" i="9"/>
  <c r="K63" i="9"/>
  <c r="S63" i="9"/>
  <c r="K64" i="9"/>
  <c r="K65" i="9"/>
  <c r="S65" i="9"/>
  <c r="K66" i="9"/>
  <c r="S66" i="9"/>
  <c r="K67" i="9"/>
  <c r="S67" i="9"/>
  <c r="K68" i="9"/>
  <c r="S68" i="9"/>
  <c r="K69" i="9"/>
  <c r="S69" i="9"/>
  <c r="K70" i="9"/>
  <c r="K71" i="9"/>
  <c r="S71" i="9"/>
  <c r="K72" i="9"/>
  <c r="S72" i="9"/>
  <c r="K73" i="9"/>
  <c r="S73" i="9"/>
  <c r="K74" i="9"/>
  <c r="S74" i="9"/>
  <c r="K75" i="9"/>
  <c r="S75" i="9"/>
  <c r="K76" i="9"/>
  <c r="K77" i="9"/>
  <c r="S77" i="9"/>
  <c r="K78" i="9"/>
  <c r="S78" i="9"/>
  <c r="K79" i="9"/>
  <c r="S79" i="9"/>
  <c r="K80" i="9"/>
  <c r="S80" i="9"/>
  <c r="K81" i="9"/>
  <c r="S81" i="9"/>
  <c r="K82" i="9"/>
  <c r="S82" i="9"/>
  <c r="K83" i="9"/>
  <c r="S83" i="9"/>
  <c r="K84" i="9"/>
  <c r="S84" i="9"/>
  <c r="K85" i="9"/>
  <c r="S85" i="9"/>
  <c r="K86" i="9"/>
  <c r="S86" i="9"/>
  <c r="K87" i="9"/>
  <c r="S87" i="9"/>
  <c r="K88" i="9"/>
  <c r="K89" i="9"/>
  <c r="S89" i="9"/>
  <c r="K90" i="9"/>
  <c r="K91" i="9"/>
  <c r="S91" i="9"/>
  <c r="K92" i="9"/>
  <c r="S92" i="9"/>
  <c r="K93" i="9"/>
  <c r="S93" i="9"/>
  <c r="K94" i="9"/>
  <c r="K95" i="9"/>
  <c r="S95" i="9"/>
  <c r="K96" i="9"/>
  <c r="S96" i="9"/>
  <c r="K97" i="9"/>
  <c r="S97" i="9"/>
  <c r="K98" i="9"/>
  <c r="S98" i="9"/>
  <c r="K99" i="9"/>
  <c r="S99" i="9"/>
  <c r="K100" i="9"/>
  <c r="K101" i="9"/>
  <c r="S101" i="9"/>
  <c r="K102" i="9"/>
  <c r="S102" i="9"/>
  <c r="K103" i="9"/>
  <c r="S103" i="9"/>
  <c r="K104" i="9"/>
  <c r="S104" i="9"/>
  <c r="K105" i="9"/>
  <c r="S105" i="9"/>
  <c r="K106" i="9"/>
  <c r="K107" i="9"/>
  <c r="S107" i="9"/>
  <c r="K108" i="9"/>
  <c r="S108" i="9"/>
  <c r="K109" i="9"/>
  <c r="S109" i="9"/>
  <c r="K110" i="9"/>
  <c r="S110" i="9"/>
  <c r="K111" i="9"/>
  <c r="S111" i="9"/>
  <c r="K112" i="9"/>
  <c r="K113" i="9"/>
  <c r="K114" i="9"/>
  <c r="K115" i="9"/>
  <c r="K116" i="9"/>
  <c r="K117" i="9"/>
  <c r="K118" i="9"/>
  <c r="K119" i="9"/>
  <c r="K120" i="9"/>
  <c r="K121" i="9"/>
  <c r="K122" i="9"/>
  <c r="K123" i="9"/>
  <c r="K124" i="9"/>
  <c r="S124" i="9"/>
  <c r="K125" i="9"/>
  <c r="S125" i="9"/>
  <c r="K126" i="9"/>
  <c r="S126" i="9"/>
  <c r="K127" i="9"/>
  <c r="S127" i="9"/>
  <c r="K128" i="9"/>
  <c r="S128" i="9"/>
  <c r="K129" i="9"/>
  <c r="S129"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I128" i="9"/>
  <c r="I129" i="9"/>
  <c r="K10" i="9"/>
  <c r="S29" i="9"/>
  <c r="S16" i="9"/>
  <c r="S10" i="9"/>
  <c r="U128" i="9"/>
  <c r="U104" i="9"/>
  <c r="U127" i="9"/>
  <c r="U103" i="9"/>
  <c r="U126" i="9"/>
  <c r="U110" i="9"/>
  <c r="U102" i="9"/>
  <c r="U125" i="9"/>
  <c r="U109" i="9"/>
  <c r="U101" i="9"/>
  <c r="S90" i="9"/>
  <c r="D10" i="15"/>
  <c r="F10" i="15"/>
  <c r="C10" i="31"/>
  <c r="A124" i="9"/>
  <c r="A118" i="9"/>
  <c r="A112" i="9"/>
  <c r="A106" i="9"/>
  <c r="A100" i="9"/>
  <c r="A94" i="9"/>
  <c r="A88" i="9"/>
  <c r="A82" i="9"/>
  <c r="A76" i="9"/>
  <c r="A70" i="9"/>
  <c r="A64" i="9"/>
  <c r="A58" i="9"/>
  <c r="A52" i="9"/>
  <c r="A46" i="9"/>
  <c r="A40" i="9"/>
  <c r="A34" i="9"/>
  <c r="A28" i="9"/>
  <c r="A22" i="9"/>
  <c r="A16" i="9"/>
  <c r="I10" i="9"/>
  <c r="G5" i="15"/>
  <c r="D11" i="30"/>
  <c r="D12" i="30"/>
  <c r="D13" i="30"/>
  <c r="D14" i="30"/>
  <c r="D15" i="30"/>
  <c r="D16" i="30"/>
  <c r="D17" i="30"/>
  <c r="D18" i="30"/>
  <c r="D19" i="30"/>
  <c r="D20" i="30"/>
  <c r="D21" i="30"/>
  <c r="D22" i="30"/>
  <c r="D23" i="30"/>
  <c r="D24" i="30"/>
  <c r="D25" i="30"/>
  <c r="D26" i="30"/>
  <c r="D27" i="30"/>
  <c r="D28" i="30"/>
  <c r="D29" i="30"/>
  <c r="H10" i="15"/>
  <c r="H11" i="15"/>
  <c r="H12" i="15"/>
  <c r="H13" i="15"/>
  <c r="K13" i="15"/>
  <c r="M13" i="15"/>
  <c r="H14" i="15"/>
  <c r="H15" i="15"/>
  <c r="H16" i="15"/>
  <c r="H17" i="15"/>
  <c r="H18" i="15"/>
  <c r="H19" i="15"/>
  <c r="H20" i="15"/>
  <c r="K20" i="15"/>
  <c r="M20" i="15" s="1"/>
  <c r="H21" i="15"/>
  <c r="K21" i="15"/>
  <c r="M21" i="15" s="1"/>
  <c r="H22" i="15"/>
  <c r="H23" i="15"/>
  <c r="H24" i="15"/>
  <c r="H25" i="15"/>
  <c r="H26" i="15"/>
  <c r="M26" i="15" s="1"/>
  <c r="H27" i="15"/>
  <c r="M27" i="15" s="1"/>
  <c r="N27" i="15" s="1"/>
  <c r="D27" i="31" s="1"/>
  <c r="F27" i="36" s="1"/>
  <c r="H44" i="15"/>
  <c r="K44" i="15"/>
  <c r="M44" i="15"/>
  <c r="N44" i="15"/>
  <c r="F29" i="36"/>
  <c r="L10" i="15"/>
  <c r="K11" i="15"/>
  <c r="L11" i="15"/>
  <c r="K12" i="15"/>
  <c r="L12" i="15"/>
  <c r="L13" i="15"/>
  <c r="K14" i="15"/>
  <c r="L14" i="15"/>
  <c r="K15" i="15"/>
  <c r="L15" i="15"/>
  <c r="K16" i="15"/>
  <c r="L16" i="15"/>
  <c r="K17" i="15"/>
  <c r="L17" i="15"/>
  <c r="K18" i="15"/>
  <c r="M18" i="15"/>
  <c r="L18" i="15"/>
  <c r="K19" i="15"/>
  <c r="L19" i="15"/>
  <c r="L20" i="15"/>
  <c r="L21" i="15"/>
  <c r="K22" i="15"/>
  <c r="L22" i="15"/>
  <c r="K23" i="15"/>
  <c r="M23" i="15"/>
  <c r="D23" i="36" s="1"/>
  <c r="L23" i="15"/>
  <c r="K24" i="15"/>
  <c r="L24" i="15"/>
  <c r="K25" i="15"/>
  <c r="L25" i="15"/>
  <c r="K26" i="15"/>
  <c r="L26" i="15"/>
  <c r="K27" i="15"/>
  <c r="L27" i="15"/>
  <c r="K28" i="15"/>
  <c r="L28" i="15"/>
  <c r="L44" i="15"/>
  <c r="K10" i="15"/>
  <c r="I11" i="15"/>
  <c r="I12" i="15"/>
  <c r="I13" i="15"/>
  <c r="I14" i="15"/>
  <c r="I15" i="15"/>
  <c r="I16" i="15"/>
  <c r="I17" i="15"/>
  <c r="I18" i="15"/>
  <c r="I19" i="15"/>
  <c r="I20" i="15"/>
  <c r="I21" i="15"/>
  <c r="I22" i="15"/>
  <c r="I23" i="15"/>
  <c r="I24" i="15"/>
  <c r="I25" i="15"/>
  <c r="I26" i="15"/>
  <c r="I27" i="15"/>
  <c r="I28" i="15"/>
  <c r="I44" i="15"/>
  <c r="I10" i="15"/>
  <c r="D11" i="15"/>
  <c r="F11" i="15"/>
  <c r="C11" i="31"/>
  <c r="D12" i="15"/>
  <c r="F12" i="15"/>
  <c r="C12" i="31"/>
  <c r="D13" i="15"/>
  <c r="E13" i="15"/>
  <c r="D14" i="15"/>
  <c r="E14" i="15"/>
  <c r="C14" i="36"/>
  <c r="D15" i="15"/>
  <c r="E15" i="15"/>
  <c r="D16" i="15"/>
  <c r="F16" i="15"/>
  <c r="C16" i="31"/>
  <c r="D17" i="15"/>
  <c r="E17" i="15"/>
  <c r="C17" i="36"/>
  <c r="D18" i="15"/>
  <c r="E18" i="15"/>
  <c r="D19" i="15"/>
  <c r="F19" i="15" s="1"/>
  <c r="C19" i="31" s="1"/>
  <c r="D20" i="15"/>
  <c r="F20" i="15" s="1"/>
  <c r="C20" i="31" s="1"/>
  <c r="D21" i="15"/>
  <c r="E21" i="15"/>
  <c r="D22" i="15"/>
  <c r="F22" i="15" s="1"/>
  <c r="C22" i="31" s="1"/>
  <c r="D23" i="15"/>
  <c r="F23" i="15" s="1"/>
  <c r="C23" i="31" s="1"/>
  <c r="D24" i="15"/>
  <c r="E24" i="15"/>
  <c r="C94" i="9" s="1"/>
  <c r="D25" i="15"/>
  <c r="E25" i="15" s="1"/>
  <c r="D26" i="15"/>
  <c r="F26" i="15" s="1"/>
  <c r="C26" i="31" s="1"/>
  <c r="E26" i="15"/>
  <c r="C26" i="36" s="1"/>
  <c r="D27" i="15"/>
  <c r="F27" i="15" s="1"/>
  <c r="C27" i="31" s="1"/>
  <c r="D28" i="15"/>
  <c r="E28" i="15" s="1"/>
  <c r="D44" i="15"/>
  <c r="F44" i="15"/>
  <c r="B11" i="15"/>
  <c r="B22" i="9"/>
  <c r="B28" i="9"/>
  <c r="B34" i="9"/>
  <c r="B15" i="31"/>
  <c r="B16" i="35"/>
  <c r="B52" i="9"/>
  <c r="B58" i="9"/>
  <c r="B20" i="35"/>
  <c r="B118" i="9"/>
  <c r="B10" i="15"/>
  <c r="A28" i="36"/>
  <c r="A27" i="36"/>
  <c r="A26" i="36"/>
  <c r="A25" i="36"/>
  <c r="A23" i="36"/>
  <c r="A20" i="36"/>
  <c r="A19" i="36"/>
  <c r="A17" i="36"/>
  <c r="A16" i="36"/>
  <c r="A15" i="36"/>
  <c r="B14" i="36"/>
  <c r="A14" i="36"/>
  <c r="A12" i="36"/>
  <c r="A10" i="36"/>
  <c r="A29" i="35"/>
  <c r="A28" i="35"/>
  <c r="A27" i="35"/>
  <c r="A26" i="35"/>
  <c r="A25" i="35"/>
  <c r="A24" i="35"/>
  <c r="A23" i="35"/>
  <c r="A22" i="35"/>
  <c r="A21" i="35"/>
  <c r="A20" i="35"/>
  <c r="A19" i="35"/>
  <c r="A18" i="35"/>
  <c r="A17" i="35"/>
  <c r="A16" i="35"/>
  <c r="A15" i="35"/>
  <c r="A14" i="35"/>
  <c r="A13" i="35"/>
  <c r="A12" i="35"/>
  <c r="A11" i="35"/>
  <c r="A10" i="35"/>
  <c r="A10" i="9"/>
  <c r="F17" i="15"/>
  <c r="C17" i="31"/>
  <c r="A11" i="31"/>
  <c r="A12" i="31"/>
  <c r="A10" i="31"/>
  <c r="A13" i="31"/>
  <c r="A14" i="31"/>
  <c r="A15" i="31"/>
  <c r="A16" i="31"/>
  <c r="A17" i="31"/>
  <c r="A18" i="31"/>
  <c r="A19" i="31"/>
  <c r="A20" i="31"/>
  <c r="A21" i="31"/>
  <c r="A22" i="31"/>
  <c r="A23" i="31"/>
  <c r="A24" i="31"/>
  <c r="A25" i="31"/>
  <c r="A26" i="31"/>
  <c r="A27" i="31"/>
  <c r="A28" i="31"/>
  <c r="A29" i="31"/>
  <c r="A18" i="15"/>
  <c r="A19" i="15"/>
  <c r="A20" i="15"/>
  <c r="A21" i="15"/>
  <c r="A22" i="15"/>
  <c r="A23" i="15"/>
  <c r="A24" i="15"/>
  <c r="A25" i="15"/>
  <c r="A26" i="15"/>
  <c r="A27" i="15"/>
  <c r="A28" i="15"/>
  <c r="A17" i="15"/>
  <c r="A16" i="15"/>
  <c r="A14" i="15"/>
  <c r="A13" i="15"/>
  <c r="A12" i="15"/>
  <c r="A11" i="15"/>
  <c r="A10" i="15"/>
  <c r="F18" i="15"/>
  <c r="C18" i="31"/>
  <c r="N18" i="15"/>
  <c r="D18" i="31"/>
  <c r="E18" i="31"/>
  <c r="G18" i="36"/>
  <c r="E12" i="15"/>
  <c r="C12" i="36"/>
  <c r="M11" i="15"/>
  <c r="N11" i="15"/>
  <c r="D11" i="31"/>
  <c r="F11" i="36"/>
  <c r="E11" i="15"/>
  <c r="C16" i="9"/>
  <c r="M16" i="15"/>
  <c r="D16" i="36"/>
  <c r="C40" i="9"/>
  <c r="C15" i="36"/>
  <c r="F18" i="36"/>
  <c r="D18" i="36"/>
  <c r="D58" i="9"/>
  <c r="U60" i="9"/>
  <c r="D13" i="36"/>
  <c r="N13" i="15"/>
  <c r="D13" i="31"/>
  <c r="F13" i="36"/>
  <c r="C58" i="9"/>
  <c r="C18" i="36"/>
  <c r="F15" i="15"/>
  <c r="C15" i="31"/>
  <c r="M15" i="15"/>
  <c r="N15" i="15"/>
  <c r="D15" i="31"/>
  <c r="E15" i="31"/>
  <c r="G15" i="36"/>
  <c r="F14" i="15"/>
  <c r="C14" i="31"/>
  <c r="E14" i="36"/>
  <c r="F21" i="15"/>
  <c r="C21" i="31"/>
  <c r="F13" i="15"/>
  <c r="C13" i="31"/>
  <c r="E13" i="36"/>
  <c r="D15" i="36"/>
  <c r="E44" i="15"/>
  <c r="D28" i="9"/>
  <c r="U32" i="9"/>
  <c r="M28" i="15"/>
  <c r="D118" i="9" s="1"/>
  <c r="M25" i="15"/>
  <c r="D100" i="9"/>
  <c r="U100" i="9"/>
  <c r="M22" i="15"/>
  <c r="D22" i="36" s="1"/>
  <c r="D82" i="9"/>
  <c r="U83" i="9" s="1"/>
  <c r="M17" i="15"/>
  <c r="N17" i="15"/>
  <c r="D17" i="31"/>
  <c r="F17" i="36"/>
  <c r="M14" i="15"/>
  <c r="D14" i="36"/>
  <c r="M12" i="15"/>
  <c r="D22" i="9"/>
  <c r="B14" i="15"/>
  <c r="B14" i="35"/>
  <c r="B13" i="31"/>
  <c r="B13" i="15"/>
  <c r="B17" i="31"/>
  <c r="B18" i="35"/>
  <c r="B14" i="31"/>
  <c r="B40" i="9"/>
  <c r="B15" i="15"/>
  <c r="B15" i="35"/>
  <c r="B15" i="36"/>
  <c r="B16" i="9"/>
  <c r="B70" i="9"/>
  <c r="B16" i="31"/>
  <c r="B12" i="31"/>
  <c r="B11" i="36"/>
  <c r="B12" i="35"/>
  <c r="B12" i="36"/>
  <c r="B17" i="35"/>
  <c r="B18" i="36"/>
  <c r="B18" i="15"/>
  <c r="B12" i="15"/>
  <c r="B17" i="15"/>
  <c r="B18" i="31"/>
  <c r="B13" i="35"/>
  <c r="B46" i="9"/>
  <c r="B11" i="35"/>
  <c r="B16" i="36"/>
  <c r="B11" i="31"/>
  <c r="B16" i="15"/>
  <c r="B29" i="31"/>
  <c r="E17" i="36"/>
  <c r="E17" i="31"/>
  <c r="G17" i="36"/>
  <c r="N16" i="15"/>
  <c r="D16" i="31"/>
  <c r="E16" i="31"/>
  <c r="G16" i="36"/>
  <c r="E16" i="36"/>
  <c r="E12" i="36"/>
  <c r="N12" i="15"/>
  <c r="D12" i="31"/>
  <c r="E12" i="31"/>
  <c r="G12" i="36"/>
  <c r="G29" i="36"/>
  <c r="E29" i="36"/>
  <c r="C21" i="36"/>
  <c r="C76" i="9"/>
  <c r="C13" i="36"/>
  <c r="C28" i="9"/>
  <c r="E11" i="31"/>
  <c r="G11" i="36"/>
  <c r="E11" i="36"/>
  <c r="U124" i="9"/>
  <c r="B13" i="36"/>
  <c r="B17" i="36"/>
  <c r="B29" i="36"/>
  <c r="C52" i="9"/>
  <c r="C34" i="9"/>
  <c r="E16" i="15"/>
  <c r="F24" i="15"/>
  <c r="C24" i="31"/>
  <c r="E10" i="15"/>
  <c r="C10" i="9"/>
  <c r="E10" i="36"/>
  <c r="M10" i="15"/>
  <c r="D10" i="9"/>
  <c r="B10" i="35"/>
  <c r="B10" i="36"/>
  <c r="B10" i="9"/>
  <c r="B10" i="31"/>
  <c r="E18" i="36"/>
  <c r="C22" i="9"/>
  <c r="D16" i="9"/>
  <c r="U17" i="9"/>
  <c r="D11" i="36"/>
  <c r="U18" i="9"/>
  <c r="C11" i="36"/>
  <c r="D25" i="36"/>
  <c r="U62" i="9"/>
  <c r="D52" i="9"/>
  <c r="U54" i="9"/>
  <c r="D17" i="36"/>
  <c r="U58" i="9"/>
  <c r="E13" i="31"/>
  <c r="G13" i="36"/>
  <c r="U19" i="9"/>
  <c r="D46" i="9"/>
  <c r="U51" i="9"/>
  <c r="U28" i="9"/>
  <c r="F15" i="36"/>
  <c r="F16" i="36"/>
  <c r="U30" i="9"/>
  <c r="N22" i="15"/>
  <c r="D22" i="31"/>
  <c r="F22" i="36" s="1"/>
  <c r="N14" i="15"/>
  <c r="D14" i="31"/>
  <c r="E14" i="31"/>
  <c r="G14" i="36"/>
  <c r="D12" i="36"/>
  <c r="U63" i="9"/>
  <c r="I18" i="36"/>
  <c r="K18" i="36" s="1"/>
  <c r="U61" i="9"/>
  <c r="E15" i="36"/>
  <c r="U59" i="9"/>
  <c r="D40" i="9"/>
  <c r="U33" i="9"/>
  <c r="D13" i="35"/>
  <c r="F13" i="35"/>
  <c r="U29" i="9"/>
  <c r="F14" i="36"/>
  <c r="D34" i="9"/>
  <c r="U39" i="9"/>
  <c r="U31" i="9"/>
  <c r="F12" i="36"/>
  <c r="N25" i="15"/>
  <c r="D25" i="31" s="1"/>
  <c r="F25" i="36" s="1"/>
  <c r="N10" i="15"/>
  <c r="D10" i="31"/>
  <c r="E10" i="31"/>
  <c r="G10" i="36"/>
  <c r="D10" i="36"/>
  <c r="U15" i="9"/>
  <c r="D10" i="35"/>
  <c r="I10" i="36"/>
  <c r="U11" i="9"/>
  <c r="U10" i="9"/>
  <c r="U14" i="9"/>
  <c r="U13" i="9"/>
  <c r="U12" i="9"/>
  <c r="U86" i="9"/>
  <c r="U27" i="9"/>
  <c r="W22" i="9"/>
  <c r="U22" i="9"/>
  <c r="U23" i="9"/>
  <c r="U24" i="9"/>
  <c r="U26" i="9"/>
  <c r="U25" i="9"/>
  <c r="E24" i="36"/>
  <c r="C10" i="36"/>
  <c r="C16" i="36"/>
  <c r="C46" i="9"/>
  <c r="T128" i="9"/>
  <c r="V112" i="9"/>
  <c r="T53" i="9"/>
  <c r="T56" i="9"/>
  <c r="T12" i="9"/>
  <c r="T15" i="9"/>
  <c r="V10" i="9"/>
  <c r="T68" i="9"/>
  <c r="T83" i="9"/>
  <c r="T19" i="9"/>
  <c r="T90" i="9"/>
  <c r="T26" i="9"/>
  <c r="T105" i="9"/>
  <c r="V100" i="9"/>
  <c r="T41" i="9"/>
  <c r="T71" i="9"/>
  <c r="T96" i="9"/>
  <c r="T109" i="9"/>
  <c r="T45" i="9"/>
  <c r="V40" i="9"/>
  <c r="T32" i="9"/>
  <c r="T104" i="9"/>
  <c r="T124" i="9"/>
  <c r="T60" i="9"/>
  <c r="T75" i="9"/>
  <c r="H20" i="36"/>
  <c r="J20" i="36"/>
  <c r="T82" i="9"/>
  <c r="T18" i="9"/>
  <c r="T97" i="9"/>
  <c r="T33" i="9"/>
  <c r="C13" i="35"/>
  <c r="E13" i="35"/>
  <c r="T63" i="9"/>
  <c r="C18" i="35"/>
  <c r="E18" i="35"/>
  <c r="T85" i="9"/>
  <c r="T40" i="9"/>
  <c r="T88" i="9"/>
  <c r="T101" i="9"/>
  <c r="T126" i="9"/>
  <c r="T11" i="9"/>
  <c r="T52" i="9"/>
  <c r="T67" i="9"/>
  <c r="T10" i="9"/>
  <c r="T74" i="9"/>
  <c r="T89" i="9"/>
  <c r="T25" i="9"/>
  <c r="T47" i="9"/>
  <c r="T61" i="9"/>
  <c r="T64" i="9"/>
  <c r="T93" i="9"/>
  <c r="C23" i="35"/>
  <c r="E23" i="35"/>
  <c r="T29" i="9"/>
  <c r="T95" i="9"/>
  <c r="T102" i="9"/>
  <c r="T108" i="9"/>
  <c r="T44" i="9"/>
  <c r="V118" i="9"/>
  <c r="T59" i="9"/>
  <c r="T16" i="9"/>
  <c r="T66" i="9"/>
  <c r="T81" i="9"/>
  <c r="C21" i="35"/>
  <c r="E21" i="35"/>
  <c r="T17" i="9"/>
  <c r="T13" i="9"/>
  <c r="T39" i="9"/>
  <c r="V34" i="9"/>
  <c r="T37" i="9"/>
  <c r="T78" i="9"/>
  <c r="T21" i="9"/>
  <c r="V16" i="9"/>
  <c r="T79" i="9"/>
  <c r="T70" i="9"/>
  <c r="T100" i="9"/>
  <c r="T36" i="9"/>
  <c r="T51" i="9"/>
  <c r="H16" i="36"/>
  <c r="J16" i="36"/>
  <c r="T58" i="9"/>
  <c r="T14" i="9"/>
  <c r="T73" i="9"/>
  <c r="T72" i="9"/>
  <c r="T23" i="9"/>
  <c r="T127" i="9"/>
  <c r="T54" i="9"/>
  <c r="T77" i="9"/>
  <c r="T55" i="9"/>
  <c r="T111" i="9"/>
  <c r="V106" i="9"/>
  <c r="T46" i="9"/>
  <c r="T92" i="9"/>
  <c r="T28" i="9"/>
  <c r="T107" i="9"/>
  <c r="T43" i="9"/>
  <c r="T50" i="9"/>
  <c r="T129" i="9"/>
  <c r="T65" i="9"/>
  <c r="T48" i="9"/>
  <c r="T86" i="9"/>
  <c r="T103" i="9"/>
  <c r="T30" i="9"/>
  <c r="T69" i="9"/>
  <c r="H19" i="36"/>
  <c r="J19" i="36"/>
  <c r="T31" i="9"/>
  <c r="T22" i="9"/>
  <c r="T84" i="9"/>
  <c r="T20" i="9"/>
  <c r="T99" i="9"/>
  <c r="C24" i="35"/>
  <c r="E24" i="35"/>
  <c r="T35" i="9"/>
  <c r="T106" i="9"/>
  <c r="T42" i="9"/>
  <c r="T57" i="9"/>
  <c r="V52" i="9"/>
  <c r="T24" i="9"/>
  <c r="T62" i="9"/>
  <c r="T125" i="9"/>
  <c r="T80" i="9"/>
  <c r="T110" i="9"/>
  <c r="T76" i="9"/>
  <c r="T91" i="9"/>
  <c r="T27" i="9"/>
  <c r="C12" i="35"/>
  <c r="E12" i="35"/>
  <c r="T98" i="9"/>
  <c r="T34" i="9"/>
  <c r="T49" i="9"/>
  <c r="T87" i="9"/>
  <c r="C22" i="35"/>
  <c r="E22" i="35"/>
  <c r="T38" i="9"/>
  <c r="D28" i="35"/>
  <c r="F28" i="35"/>
  <c r="W118" i="9"/>
  <c r="I28" i="36"/>
  <c r="I26" i="36"/>
  <c r="W124" i="9"/>
  <c r="I29" i="36"/>
  <c r="I27" i="36"/>
  <c r="K27" i="36" s="1"/>
  <c r="D27" i="35"/>
  <c r="F27" i="35" s="1"/>
  <c r="F24" i="35"/>
  <c r="I24" i="36"/>
  <c r="W94" i="9"/>
  <c r="I25" i="36"/>
  <c r="W100" i="9"/>
  <c r="U16" i="9"/>
  <c r="U21" i="9"/>
  <c r="D11" i="35"/>
  <c r="F11" i="35"/>
  <c r="U53" i="9"/>
  <c r="U20" i="9"/>
  <c r="I11" i="36"/>
  <c r="K11" i="36" s="1"/>
  <c r="U55" i="9"/>
  <c r="U56" i="9"/>
  <c r="U57" i="9"/>
  <c r="I17" i="36"/>
  <c r="K17" i="36"/>
  <c r="U52" i="9"/>
  <c r="W16" i="9"/>
  <c r="W58" i="9"/>
  <c r="D16" i="35"/>
  <c r="F16" i="35"/>
  <c r="W46" i="9"/>
  <c r="D18" i="35"/>
  <c r="F18" i="35"/>
  <c r="G18" i="35"/>
  <c r="W28" i="9"/>
  <c r="U48" i="9"/>
  <c r="I12" i="36"/>
  <c r="K12" i="36"/>
  <c r="I13" i="36"/>
  <c r="K13" i="36"/>
  <c r="U46" i="9"/>
  <c r="U47" i="9"/>
  <c r="U50" i="9"/>
  <c r="U49" i="9"/>
  <c r="U41" i="9"/>
  <c r="U42" i="9"/>
  <c r="U40" i="9"/>
  <c r="U44" i="9"/>
  <c r="U45" i="9"/>
  <c r="I16" i="36"/>
  <c r="K16" i="36" s="1"/>
  <c r="U43" i="9"/>
  <c r="W10" i="9"/>
  <c r="I14" i="36"/>
  <c r="K14" i="36"/>
  <c r="D14" i="35"/>
  <c r="F14" i="35"/>
  <c r="W34" i="9"/>
  <c r="H27" i="36"/>
  <c r="J27" i="36" s="1"/>
  <c r="C17" i="35"/>
  <c r="E17" i="35"/>
  <c r="H15" i="36"/>
  <c r="J15" i="36"/>
  <c r="U35" i="9"/>
  <c r="H17" i="36"/>
  <c r="J17" i="36" s="1"/>
  <c r="L17" i="36" s="1"/>
  <c r="N17" i="36" s="1"/>
  <c r="M17" i="36" s="1"/>
  <c r="P17" i="36" s="1"/>
  <c r="C15" i="35"/>
  <c r="E15" i="35"/>
  <c r="U36" i="9"/>
  <c r="H21" i="36"/>
  <c r="J21" i="36"/>
  <c r="U34" i="9"/>
  <c r="V76" i="9"/>
  <c r="U38" i="9"/>
  <c r="D12" i="35"/>
  <c r="F12" i="35"/>
  <c r="G12" i="35"/>
  <c r="U37" i="9"/>
  <c r="G24" i="35"/>
  <c r="F10" i="36"/>
  <c r="H18" i="36"/>
  <c r="J18" i="36" s="1"/>
  <c r="H25" i="36"/>
  <c r="J25" i="36"/>
  <c r="L25" i="36"/>
  <c r="N25" i="36" s="1"/>
  <c r="M25" i="36" s="1"/>
  <c r="P25" i="36" s="1"/>
  <c r="C28" i="35"/>
  <c r="E28" i="35"/>
  <c r="G28" i="35"/>
  <c r="C14" i="35"/>
  <c r="E14" i="35"/>
  <c r="C16" i="35"/>
  <c r="E16" i="35"/>
  <c r="C10" i="35"/>
  <c r="H10" i="36"/>
  <c r="H14" i="36"/>
  <c r="J14" i="36"/>
  <c r="V46" i="9"/>
  <c r="H28" i="36"/>
  <c r="C20" i="35"/>
  <c r="E20" i="35"/>
  <c r="H22" i="36"/>
  <c r="J22" i="36"/>
  <c r="H23" i="36"/>
  <c r="J23" i="36"/>
  <c r="V58" i="9"/>
  <c r="V70" i="9"/>
  <c r="V82" i="9"/>
  <c r="C25" i="35"/>
  <c r="E25" i="35"/>
  <c r="G25" i="35"/>
  <c r="G13" i="35"/>
  <c r="C27" i="35"/>
  <c r="E27" i="35"/>
  <c r="G27" i="35" s="1"/>
  <c r="V88" i="9"/>
  <c r="V124" i="9"/>
  <c r="C29" i="35"/>
  <c r="E29" i="35"/>
  <c r="H29" i="36"/>
  <c r="J29" i="36"/>
  <c r="C26" i="35"/>
  <c r="E26" i="35"/>
  <c r="G26" i="35"/>
  <c r="F10" i="35"/>
  <c r="K10" i="36"/>
  <c r="V28" i="9"/>
  <c r="H13" i="36"/>
  <c r="J13" i="36"/>
  <c r="V64" i="9"/>
  <c r="C19" i="35"/>
  <c r="E19" i="35"/>
  <c r="V94" i="9"/>
  <c r="H11" i="36"/>
  <c r="J11" i="36"/>
  <c r="H24" i="36"/>
  <c r="J24" i="36"/>
  <c r="C11" i="35"/>
  <c r="E11" i="35"/>
  <c r="V22" i="9"/>
  <c r="H12" i="36"/>
  <c r="J12" i="36"/>
  <c r="H26" i="36"/>
  <c r="J26" i="36"/>
  <c r="G11" i="35"/>
  <c r="W52" i="9"/>
  <c r="D17" i="35"/>
  <c r="F17" i="35"/>
  <c r="G17" i="35"/>
  <c r="G16" i="35"/>
  <c r="G14" i="35"/>
  <c r="I15" i="36"/>
  <c r="K15" i="36"/>
  <c r="W40" i="9"/>
  <c r="D15" i="35"/>
  <c r="F15" i="35"/>
  <c r="G15" i="35"/>
  <c r="E10" i="35"/>
  <c r="G10" i="35"/>
  <c r="L10" i="36"/>
  <c r="J10" i="36"/>
  <c r="N10" i="36"/>
  <c r="M10" i="36" s="1"/>
  <c r="P10" i="36" s="1"/>
  <c r="L18" i="36" l="1"/>
  <c r="N18" i="36" s="1"/>
  <c r="M18" i="36" s="1"/>
  <c r="P18" i="36" s="1"/>
  <c r="L15" i="36"/>
  <c r="N15" i="36" s="1"/>
  <c r="M15" i="36" s="1"/>
  <c r="P15" i="36" s="1"/>
  <c r="L16" i="36"/>
  <c r="N16" i="36" s="1"/>
  <c r="M16" i="36" s="1"/>
  <c r="P16" i="36" s="1"/>
  <c r="L13" i="36"/>
  <c r="N13" i="36" s="1"/>
  <c r="M13" i="36" s="1"/>
  <c r="P13" i="36" s="1"/>
  <c r="L26" i="36"/>
  <c r="N26" i="36" s="1"/>
  <c r="M26" i="36" s="1"/>
  <c r="P26" i="36" s="1"/>
  <c r="D106" i="9"/>
  <c r="U106" i="9" s="1"/>
  <c r="N26" i="15"/>
  <c r="D26" i="31" s="1"/>
  <c r="F26" i="36" s="1"/>
  <c r="D26" i="36"/>
  <c r="E26" i="36"/>
  <c r="C106" i="9"/>
  <c r="B26" i="15"/>
  <c r="B106" i="9"/>
  <c r="B26" i="35"/>
  <c r="B26" i="36"/>
  <c r="B124" i="9"/>
  <c r="N28" i="15"/>
  <c r="D28" i="31" s="1"/>
  <c r="F28" i="36" s="1"/>
  <c r="D28" i="36"/>
  <c r="D112" i="9"/>
  <c r="D27" i="36"/>
  <c r="C118" i="9"/>
  <c r="C28" i="36"/>
  <c r="F28" i="15"/>
  <c r="C28" i="31" s="1"/>
  <c r="E27" i="31"/>
  <c r="G27" i="36" s="1"/>
  <c r="E27" i="36"/>
  <c r="E27" i="15"/>
  <c r="B28" i="36"/>
  <c r="B28" i="35"/>
  <c r="B28" i="31"/>
  <c r="B27" i="35"/>
  <c r="B27" i="31"/>
  <c r="C100" i="9"/>
  <c r="C25" i="36"/>
  <c r="F25" i="15"/>
  <c r="C25" i="31" s="1"/>
  <c r="B25" i="31"/>
  <c r="B25" i="35"/>
  <c r="B100" i="9"/>
  <c r="M24" i="15"/>
  <c r="D24" i="36"/>
  <c r="D94" i="9"/>
  <c r="U94" i="9" s="1"/>
  <c r="N24" i="15"/>
  <c r="D24" i="31" s="1"/>
  <c r="F24" i="36" s="1"/>
  <c r="E24" i="31"/>
  <c r="G24" i="36" s="1"/>
  <c r="C24" i="36"/>
  <c r="B24" i="15"/>
  <c r="B24" i="31"/>
  <c r="B24" i="36"/>
  <c r="B24" i="35"/>
  <c r="N29" i="36"/>
  <c r="M29" i="36" s="1"/>
  <c r="P29" i="36" s="1"/>
  <c r="L27" i="36"/>
  <c r="N27" i="36" s="1"/>
  <c r="M27" i="36" s="1"/>
  <c r="P27" i="36" s="1"/>
  <c r="L14" i="36"/>
  <c r="N14" i="36" s="1"/>
  <c r="M14" i="36" s="1"/>
  <c r="P14" i="36" s="1"/>
  <c r="L24" i="36"/>
  <c r="N24" i="36" s="1"/>
  <c r="M24" i="36" s="1"/>
  <c r="P24" i="36" s="1"/>
  <c r="L11" i="36"/>
  <c r="N11" i="36" s="1"/>
  <c r="M11" i="36" s="1"/>
  <c r="P11" i="36" s="1"/>
  <c r="L12" i="36"/>
  <c r="N12" i="36" s="1"/>
  <c r="M12" i="36" s="1"/>
  <c r="P12" i="36" s="1"/>
  <c r="L28" i="36"/>
  <c r="N28" i="36" s="1"/>
  <c r="M28" i="36" s="1"/>
  <c r="P28" i="36" s="1"/>
  <c r="N23" i="15"/>
  <c r="D23" i="31" s="1"/>
  <c r="F23" i="36" s="1"/>
  <c r="D88" i="9"/>
  <c r="E23" i="36"/>
  <c r="E23" i="15"/>
  <c r="B88" i="9"/>
  <c r="B23" i="35"/>
  <c r="B23" i="31"/>
  <c r="B23" i="15"/>
  <c r="U87" i="9"/>
  <c r="U85" i="9"/>
  <c r="U84" i="9"/>
  <c r="U82" i="9"/>
  <c r="E22" i="31"/>
  <c r="G22" i="36" s="1"/>
  <c r="E22" i="36"/>
  <c r="E22" i="15"/>
  <c r="B82" i="9"/>
  <c r="B22" i="35"/>
  <c r="B22" i="15"/>
  <c r="B22" i="31"/>
  <c r="N21" i="15"/>
  <c r="D21" i="31" s="1"/>
  <c r="F21" i="36" s="1"/>
  <c r="D21" i="36"/>
  <c r="D76" i="9"/>
  <c r="E21" i="31"/>
  <c r="G21" i="36" s="1"/>
  <c r="E21" i="36"/>
  <c r="B21" i="15"/>
  <c r="B21" i="35"/>
  <c r="B76" i="9"/>
  <c r="B21" i="31"/>
  <c r="N20" i="15"/>
  <c r="D20" i="31" s="1"/>
  <c r="F20" i="36" s="1"/>
  <c r="D70" i="9"/>
  <c r="D20" i="36"/>
  <c r="B20" i="15"/>
  <c r="B20" i="36"/>
  <c r="S64" i="9"/>
  <c r="M19" i="15"/>
  <c r="N19" i="15" s="1"/>
  <c r="D19" i="31" s="1"/>
  <c r="E20" i="36"/>
  <c r="E20" i="31"/>
  <c r="G20" i="36" s="1"/>
  <c r="E20" i="15"/>
  <c r="E19" i="36"/>
  <c r="E19" i="15"/>
  <c r="B64" i="9"/>
  <c r="B19" i="36"/>
  <c r="B19" i="31"/>
  <c r="B19" i="15"/>
  <c r="E26" i="31" l="1"/>
  <c r="G26" i="36" s="1"/>
  <c r="E28" i="31"/>
  <c r="G28" i="36" s="1"/>
  <c r="E28" i="36"/>
  <c r="C112" i="9"/>
  <c r="C27" i="36"/>
  <c r="E25" i="36"/>
  <c r="E25" i="31"/>
  <c r="G25" i="36" s="1"/>
  <c r="E23" i="31"/>
  <c r="G23" i="36" s="1"/>
  <c r="U90" i="9"/>
  <c r="U92" i="9"/>
  <c r="U89" i="9"/>
  <c r="U88" i="9"/>
  <c r="U93" i="9"/>
  <c r="U91" i="9"/>
  <c r="C88" i="9"/>
  <c r="C23" i="36"/>
  <c r="W82" i="9"/>
  <c r="I22" i="36"/>
  <c r="K22" i="36" s="1"/>
  <c r="L22" i="36" s="1"/>
  <c r="N22" i="36" s="1"/>
  <c r="M22" i="36" s="1"/>
  <c r="P22" i="36" s="1"/>
  <c r="D22" i="35"/>
  <c r="F22" i="35" s="1"/>
  <c r="G22" i="35" s="1"/>
  <c r="C82" i="9"/>
  <c r="C22" i="36"/>
  <c r="U76" i="9"/>
  <c r="U77" i="9"/>
  <c r="U80" i="9"/>
  <c r="U81" i="9"/>
  <c r="U79" i="9"/>
  <c r="U78" i="9"/>
  <c r="U75" i="9"/>
  <c r="U70" i="9"/>
  <c r="U74" i="9"/>
  <c r="U71" i="9"/>
  <c r="U73" i="9"/>
  <c r="U72" i="9"/>
  <c r="F19" i="36"/>
  <c r="M13" i="31"/>
  <c r="G14" i="37" s="1"/>
  <c r="J11" i="31"/>
  <c r="D12" i="37" s="1"/>
  <c r="L13" i="31"/>
  <c r="F14" i="37" s="1"/>
  <c r="L10" i="31"/>
  <c r="F11" i="37" s="1"/>
  <c r="J14" i="31"/>
  <c r="D15" i="37" s="1"/>
  <c r="I11" i="31"/>
  <c r="C12" i="37" s="1"/>
  <c r="M14" i="31"/>
  <c r="G15" i="37" s="1"/>
  <c r="K12" i="31"/>
  <c r="E13" i="37" s="1"/>
  <c r="I13" i="31"/>
  <c r="C14" i="37" s="1"/>
  <c r="M12" i="31"/>
  <c r="G13" i="37" s="1"/>
  <c r="K11" i="31"/>
  <c r="E12" i="37" s="1"/>
  <c r="L14" i="31"/>
  <c r="F15" i="37" s="1"/>
  <c r="K10" i="31"/>
  <c r="E11" i="37" s="1"/>
  <c r="L12" i="31"/>
  <c r="F13" i="37" s="1"/>
  <c r="J13" i="31"/>
  <c r="D14" i="37" s="1"/>
  <c r="I12" i="31"/>
  <c r="C13" i="37" s="1"/>
  <c r="J10" i="31"/>
  <c r="D11" i="37" s="1"/>
  <c r="M11" i="31"/>
  <c r="G12" i="37" s="1"/>
  <c r="E19" i="31"/>
  <c r="G19" i="36" s="1"/>
  <c r="K13" i="31"/>
  <c r="E14" i="37" s="1"/>
  <c r="I10" i="31"/>
  <c r="C11" i="37" s="1"/>
  <c r="K14" i="31"/>
  <c r="E15" i="37" s="1"/>
  <c r="J12" i="31"/>
  <c r="D13" i="37" s="1"/>
  <c r="M10" i="31"/>
  <c r="G11" i="37" s="1"/>
  <c r="L11" i="31"/>
  <c r="F12" i="37" s="1"/>
  <c r="I14" i="31"/>
  <c r="C15" i="37" s="1"/>
  <c r="D64" i="9"/>
  <c r="U64" i="9" s="1"/>
  <c r="D19" i="36"/>
  <c r="U66" i="9"/>
  <c r="U68" i="9"/>
  <c r="U67" i="9"/>
  <c r="U69" i="9"/>
  <c r="U65" i="9"/>
  <c r="C70" i="9"/>
  <c r="C20" i="36"/>
  <c r="B17" i="33"/>
  <c r="B15" i="33"/>
  <c r="C64" i="9"/>
  <c r="C19" i="36"/>
  <c r="B16" i="33" l="1"/>
  <c r="B18" i="33"/>
  <c r="D23" i="35"/>
  <c r="F23" i="35" s="1"/>
  <c r="G23" i="35" s="1"/>
  <c r="W88" i="9"/>
  <c r="I23" i="36"/>
  <c r="I21" i="36"/>
  <c r="K21" i="36" s="1"/>
  <c r="L21" i="36" s="1"/>
  <c r="N21" i="36" s="1"/>
  <c r="M21" i="36" s="1"/>
  <c r="P21" i="36" s="1"/>
  <c r="D21" i="35"/>
  <c r="F21" i="35" s="1"/>
  <c r="G21" i="35" s="1"/>
  <c r="W76" i="9"/>
  <c r="W70" i="9"/>
  <c r="D20" i="35"/>
  <c r="F20" i="35" s="1"/>
  <c r="G20" i="35" s="1"/>
  <c r="I20" i="36"/>
  <c r="K20" i="36" s="1"/>
  <c r="L20" i="36" s="1"/>
  <c r="N20" i="36" s="1"/>
  <c r="M20" i="36" s="1"/>
  <c r="P20" i="36" s="1"/>
  <c r="W64" i="9"/>
  <c r="D19" i="35"/>
  <c r="F19" i="35" s="1"/>
  <c r="I19" i="36"/>
  <c r="K19" i="36" s="1"/>
  <c r="L19" i="36" s="1"/>
  <c r="B19" i="33" l="1"/>
  <c r="C19" i="33" s="1"/>
  <c r="K23" i="36"/>
  <c r="L23" i="36" s="1"/>
  <c r="N19" i="36"/>
  <c r="M19" i="36" s="1"/>
  <c r="P19" i="36" s="1"/>
  <c r="M10" i="35"/>
  <c r="M11" i="37" s="1"/>
  <c r="K11" i="35"/>
  <c r="K12" i="37" s="1"/>
  <c r="O13" i="35"/>
  <c r="O14" i="37" s="1"/>
  <c r="N13" i="35"/>
  <c r="N14" i="37" s="1"/>
  <c r="L13" i="35"/>
  <c r="L14" i="37" s="1"/>
  <c r="K13" i="35"/>
  <c r="K14" i="37" s="1"/>
  <c r="K14" i="35"/>
  <c r="K15" i="37" s="1"/>
  <c r="O11" i="35"/>
  <c r="O12" i="37" s="1"/>
  <c r="O10" i="35"/>
  <c r="O11" i="37" s="1"/>
  <c r="M13" i="35"/>
  <c r="M14" i="37" s="1"/>
  <c r="L14" i="35"/>
  <c r="L15" i="37" s="1"/>
  <c r="N12" i="35"/>
  <c r="N13" i="37" s="1"/>
  <c r="M11" i="35"/>
  <c r="M12" i="37" s="1"/>
  <c r="O14" i="35"/>
  <c r="O15" i="37" s="1"/>
  <c r="L12" i="35"/>
  <c r="L13" i="37" s="1"/>
  <c r="M14" i="35"/>
  <c r="M15" i="37" s="1"/>
  <c r="K10" i="35"/>
  <c r="K11" i="37" s="1"/>
  <c r="N10" i="35"/>
  <c r="N11" i="37" s="1"/>
  <c r="N14" i="35"/>
  <c r="N15" i="37" s="1"/>
  <c r="L10" i="35"/>
  <c r="L11" i="37" s="1"/>
  <c r="G19" i="35"/>
  <c r="N11" i="35"/>
  <c r="N12" i="37" s="1"/>
  <c r="O12" i="35"/>
  <c r="O13" i="37" s="1"/>
  <c r="K12" i="35"/>
  <c r="K13" i="37" s="1"/>
  <c r="M12" i="35"/>
  <c r="M13" i="37" s="1"/>
  <c r="L11" i="35"/>
  <c r="L12" i="37" s="1"/>
  <c r="C17" i="33" l="1"/>
  <c r="B22" i="33"/>
  <c r="C18" i="33"/>
  <c r="C15" i="33"/>
  <c r="C16" i="33"/>
  <c r="N23" i="36"/>
  <c r="M23" i="36" s="1"/>
  <c r="P23" i="36" s="1"/>
  <c r="D17" i="33"/>
  <c r="D15" i="33"/>
  <c r="D18" i="33"/>
  <c r="D16" i="33"/>
  <c r="D19" i="33" l="1"/>
  <c r="E19" i="33" s="1"/>
  <c r="D22" i="33" l="1"/>
  <c r="E15" i="33"/>
  <c r="E17" i="33"/>
  <c r="E16" i="33"/>
  <c r="E18" i="33"/>
</calcChain>
</file>

<file path=xl/sharedStrings.xml><?xml version="1.0" encoding="utf-8"?>
<sst xmlns="http://schemas.openxmlformats.org/spreadsheetml/2006/main" count="2044" uniqueCount="532">
  <si>
    <t>Matriz Mapa de Riesgos</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</si>
  <si>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family val="2"/>
      </rPr>
      <t>Guía para la Administración del Riesgo y el diseño de controles V5</t>
    </r>
    <r>
      <rPr>
        <sz val="10"/>
        <rFont val="Arial"/>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</si>
  <si>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</si>
  <si>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family val="2"/>
      </rPr>
      <t>proceso, su objetivo, alcance, actividades clave</t>
    </r>
    <r>
      <rPr>
        <sz val="11"/>
        <rFont val="Arial"/>
        <family val="2"/>
      </rPr>
      <t xml:space="preserve">, considere los lineamientos establecidos en el </t>
    </r>
    <r>
      <rPr>
        <b/>
        <sz val="11"/>
        <color theme="9" tint="-0.249977111117893"/>
        <rFont val="Arial"/>
        <family val="2"/>
      </rPr>
      <t>Paso 2: identificación del riesgo</t>
    </r>
    <r>
      <rPr>
        <sz val="11"/>
        <rFont val="Arial"/>
        <family val="2"/>
      </rPr>
      <t xml:space="preserve">, donde se explica ampliamente las bases para adelantar este análisis.
Así mismo, considere en el </t>
    </r>
    <r>
      <rPr>
        <b/>
        <sz val="11"/>
        <color theme="9" tint="-0.249977111117893"/>
        <rFont val="Arial"/>
        <family val="2"/>
      </rPr>
      <t>Paso 3: valoración del riesgo</t>
    </r>
    <r>
      <rPr>
        <sz val="11"/>
        <rFont val="Arial"/>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</si>
  <si>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Las hojas se encuentran protegidas para evidar dañar las formulas, para desprotegerlas no se requiere contraseña</t>
  </si>
  <si>
    <t>Se debe ingresar información solo en las celdas identificadas con color NARANJA CLARO, las demás contienen formulas de autollenado</t>
  </si>
  <si>
    <t>El formato de fecha es: DD/MM/AAAA</t>
  </si>
  <si>
    <t>El archivo contiene las siguientes hojas:</t>
  </si>
  <si>
    <r>
      <t>1 INSTRUCTIVO:</t>
    </r>
    <r>
      <rPr>
        <sz val="11"/>
        <rFont val="Arial"/>
        <family val="2"/>
      </rPr>
      <t xml:space="preserve"> Identifica el contenido del archivo y su funcionalidad</t>
    </r>
  </si>
  <si>
    <r>
      <t>2 CONTEXTO E IDENTIFICACIÓN:</t>
    </r>
    <r>
      <rPr>
        <sz val="11"/>
        <rFont val="Arial"/>
        <family val="2"/>
      </rPr>
      <t xml:space="preserve"> Se establece el Número, Descripción y Factor del riesgo</t>
    </r>
  </si>
  <si>
    <t>Columna</t>
  </si>
  <si>
    <t>Descripción - Lineamientos para el diligenciamiento</t>
  </si>
  <si>
    <t>Proceso</t>
  </si>
  <si>
    <t>Diligencie el nombre del proceso al cual se le identificarán y valorarán los riesgos.</t>
  </si>
  <si>
    <t>Objetivo del Proceso</t>
  </si>
  <si>
    <t>Diligencie el objetivo del proceso.</t>
  </si>
  <si>
    <t>Elaboración o Actualización:</t>
  </si>
  <si>
    <t>Fecha en la que realiza el diligenciamiento o actualización del mapa de riesgos, formato (DD/MM/AAAA)</t>
  </si>
  <si>
    <t>Vigencia:</t>
  </si>
  <si>
    <t>Vigencia que tiene el mapa de riesgos fecha inicio fecha final, formato (DD/MM/AAAA)</t>
  </si>
  <si>
    <t>No. de Riesgo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</si>
  <si>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</si>
  <si>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¿QUÉ? 
IMPACTO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</si>
  <si>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</si>
  <si>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¿CÓMO?
CAUSA INMEDIATA </t>
  </si>
  <si>
    <r>
      <t xml:space="preserve">Circunstancias bajo las cuales se presenta el riesgo, es la situación más evidente frente al riesgo, redacte de la forma más concreta posible.
(Iniciar con la palabra </t>
    </r>
    <r>
      <rPr>
        <b/>
        <sz val="9"/>
        <rFont val="Arial"/>
        <family val="2"/>
      </rPr>
      <t>por</t>
    </r>
    <r>
      <rPr>
        <sz val="9"/>
        <rFont val="Arial"/>
        <family val="2"/>
      </rPr>
      <t>)</t>
    </r>
  </si>
  <si>
    <t>¿PORQUÉ?
CAUSA RAÍZ</t>
  </si>
  <si>
    <r>
      <t xml:space="preserve">Causa  principal  o básica, corresponde a las razones por la cuales se puede presentar  el riesgo, redacte de la forma más concreta posible.
(Iniciar </t>
    </r>
    <r>
      <rPr>
        <b/>
        <sz val="9"/>
        <rFont val="Arial"/>
        <family val="2"/>
      </rPr>
      <t>con debido a</t>
    </r>
    <r>
      <rPr>
        <sz val="9"/>
        <rFont val="Arial"/>
        <family val="2"/>
      </rPr>
      <t>)</t>
    </r>
  </si>
  <si>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</si>
  <si>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family val="2"/>
      </rPr>
      <t>POSIBILIDAD DE + Impacto para la entidad (Qué) + Causa Inmediata (Cómo) + Causa Raíz (Por qué)</t>
    </r>
    <r>
      <rPr>
        <sz val="9"/>
        <rFont val="Arial"/>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</si>
  <si>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</si>
  <si>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</si>
  <si>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</si>
  <si>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family val="2"/>
      </rPr>
      <t>Si en TIPO seleccioneó las opiciones:</t>
    </r>
    <r>
      <rPr>
        <sz val="9"/>
        <rFont val="Arial"/>
        <family val="2"/>
      </rPr>
      <t xml:space="preserve">
E_Relaciones_Laborales
F_Usuarios_Productos_y_Prácticas_Organizacionales
G_Daños_Activos_Físicos
</t>
    </r>
    <r>
      <rPr>
        <b/>
        <sz val="9"/>
        <rFont val="Arial"/>
        <family val="2"/>
      </rPr>
      <t>Debe definir la fuente generadora de la lista desplegable</t>
    </r>
  </si>
  <si>
    <t>RESULTADO FUENTE GENERADORA DEL EVENTO</t>
  </si>
  <si>
    <t>Se rellena automáticamente según lo seleccinado de FACTOR DEL RIESGO</t>
  </si>
  <si>
    <t xml:space="preserve">3 PROBABIL E IMPACTO INHERENTE: </t>
  </si>
  <si>
    <t>No. veces que realiza la actividad al año</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</si>
  <si>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family val="2"/>
      </rPr>
      <t>La matriz calcula automáticamente:</t>
    </r>
    <r>
      <rPr>
        <sz val="9"/>
        <rFont val="Arial"/>
        <family val="2"/>
      </rPr>
      <t xml:space="preserve">
Frecuencia de la Actividad
% Probabilidad
Nivel Probabilidad
</t>
    </r>
  </si>
  <si>
    <t>Afectación Económica</t>
  </si>
  <si>
    <t>Selecciona de la lista desplegable el rango de afectación económica y la matriz calcula:
%
Nivel</t>
  </si>
  <si>
    <t>Reputacional</t>
  </si>
  <si>
    <t>Selecciona de la lista desplegable el rango de afectación reputacional y la matriz calcula:
%
Nivel</t>
  </si>
  <si>
    <t>Resultado / Porcentaje de Impacto / Nivel de Impacto</t>
  </si>
  <si>
    <t>Se calcula automáticamente según la información de afectación económica y reputacional</t>
  </si>
  <si>
    <r>
      <t>4 MAPA CALOR INHERENTE:</t>
    </r>
    <r>
      <rPr>
        <sz val="11"/>
        <rFont val="Arial"/>
        <family val="2"/>
      </rPr>
      <t xml:space="preserve"> Representación gráfica de la ubicación de cada riesgo inherente en el mapa de calor (En esta hoja no se ingresan datos)</t>
    </r>
  </si>
  <si>
    <r>
      <t>5 VALORACIÓN DEL CONTROL:</t>
    </r>
    <r>
      <rPr>
        <sz val="11"/>
        <rFont val="Arial"/>
        <family val="2"/>
      </rPr>
      <t xml:space="preserve"> Se realiza la descripción y atributos del control, calcula automáticamente el Valor Total del Control, Probabilidad residual e Impacto Residual</t>
    </r>
  </si>
  <si>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</si>
  <si>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family val="2"/>
      </rPr>
      <t>Responsable de ejecutar el control + Acción + Complemento</t>
    </r>
  </si>
  <si>
    <t>Tipo de control</t>
  </si>
  <si>
    <t>Debe seleccionar de lista desplegable entre:
Preventivo
Detectivo
Correctivo</t>
  </si>
  <si>
    <t>Peso del Control</t>
  </si>
  <si>
    <t>Se calcula automáticamente según lo seleccionado en Tipo de Control
Preventivo: 25 %
Detectivo: 15 %
Correctivo: 10 %</t>
  </si>
  <si>
    <t>Afectación o Desplazamiento en la Matriz</t>
  </si>
  <si>
    <t>Implementación</t>
  </si>
  <si>
    <t>Debe seleccionar de lista desplegable entre:
Automático: 25 %
Manual: 15 %</t>
  </si>
  <si>
    <t>Peso de la implementación</t>
  </si>
  <si>
    <t>Se calcula automáticamente según lo seleccionado en Implementación
Manual
Automático</t>
  </si>
  <si>
    <t>Informativos</t>
  </si>
  <si>
    <t>Debe seleccionar de listas desplegables
Documentación: Documentado - Sin Documentar
Frecuencia: Continua - Aleatoria
Evidencia: Con registro - Sin registro</t>
  </si>
  <si>
    <t>Valor Total del Control</t>
  </si>
  <si>
    <t>Se calcula automáticamente:
Peso del Control + Peso de la implementación</t>
  </si>
  <si>
    <t>Probabilidad residual</t>
  </si>
  <si>
    <t>Se calcula automáticamente:
% Probabilidad Riesgo Inherente-(% Probabilidad Riesgo Inherente*Valor Total del Control)</t>
  </si>
  <si>
    <t>Impacto Residual</t>
  </si>
  <si>
    <t>% Impacto Riesgo Inherente-(% Impacto Riesgo Inherente*Valor Total del Control)</t>
  </si>
  <si>
    <r>
      <t>6 MAPA CALOR RESIDUAL:</t>
    </r>
    <r>
      <rPr>
        <sz val="11"/>
        <rFont val="Arial"/>
        <family val="2"/>
      </rPr>
      <t xml:space="preserve"> Representación gráfica de la ubicación de cada riesgo residual en el mapa de calor (En esta hoja no se ingresan datos)</t>
    </r>
  </si>
  <si>
    <r>
      <t>7 MAPA CALOR INHEREN Y RESIDUAL:</t>
    </r>
    <r>
      <rPr>
        <sz val="11"/>
        <rFont val="Arial"/>
        <family val="2"/>
      </rPr>
      <t xml:space="preserve"> Comparación gráfica de la ubicación de cada riesgo inherente y residual en el mapa de calor (En esta hoja no se ingresan dados)</t>
    </r>
  </si>
  <si>
    <r>
      <t>8 MAPA RIESGOS:</t>
    </r>
    <r>
      <rPr>
        <sz val="11"/>
        <rFont val="Arial"/>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</si>
  <si>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t>SEVERIDAD (NIVEL DE RIESGO)</t>
  </si>
  <si>
    <t>Se calcula automáticamente según CALIFICACIÓN RIESGO RESIDUAL / PROBABILIDAD E IMPACTO</t>
  </si>
  <si>
    <t>Tratamiento</t>
  </si>
  <si>
    <t>Se calcula automáticamente según SEVERIDAD (NIVEL DE RIESGO):
Extremo, Alto, Moderado: Reducir, mitigar, Transferir, Evitar
Bajo: Aceptar</t>
  </si>
  <si>
    <t>¿Requiere Plan de Acción?</t>
  </si>
  <si>
    <t>Se calcula automáticamente según Tratamiento
Reducir, mitigar, Transferir, Evitar: Requiere plan de acción
Aceptar: No requiere plan de acción</t>
  </si>
  <si>
    <t xml:space="preserve">Plan de Acción
Descripción de la Acción, basado en el análisis de causas
Responsable (Cargo)
Fecha de Inicio
Fecha de Finalización
</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</si>
  <si>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</si>
  <si>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Seguimientos por parte del Líder del Proceso</t>
  </si>
  <si>
    <t>Realizar descripción de los seguimientos por parte del proceso</t>
  </si>
  <si>
    <t>Verificación por parte de segunda línea de defensa o quien haga sus veces (Fecha y Descripción)</t>
  </si>
  <si>
    <t>Realizar descripción de las verificaciones de la segunda línea de defensa</t>
  </si>
  <si>
    <t>Verificación por parte de la Oficina de Control Interno o quien haga sus veces (Fecha y Descripción)</t>
  </si>
  <si>
    <t>Realizar descripción de las verificaciones que realiza Control Interno o quien haga sus veces.</t>
  </si>
  <si>
    <t>Estado</t>
  </si>
  <si>
    <t>Utilice la lista de despligue que se encuentra parametrizada, le aparecerán las opciones:
Sin Iniciar, En proceso, Cerrado,
la selección en este caso dependerá de las acciones del plan que se hayan establecido en cada caso.</t>
  </si>
  <si>
    <r>
      <t>9 RIESGO DEL PROCESO:</t>
    </r>
    <r>
      <rPr>
        <sz val="11"/>
        <rFont val="Arial"/>
        <family val="2"/>
      </rPr>
      <t xml:space="preserve"> Calcula el nivel de riesgo del proceso (En esta hoja no se ingresan datos)</t>
    </r>
  </si>
  <si>
    <r>
      <t>10 CONTROL DE CAMBIOS:</t>
    </r>
    <r>
      <rPr>
        <sz val="11"/>
        <rFont val="Arial"/>
        <family val="2"/>
      </rPr>
      <t xml:space="preserve"> En ella se debe registrar los cambios al formato y al contenido del mismo</t>
    </r>
  </si>
  <si>
    <r>
      <t>11 FORMULAS:</t>
    </r>
    <r>
      <rPr>
        <sz val="11"/>
        <rFont val="Arial"/>
        <family val="2"/>
      </rPr>
      <t xml:space="preserve"> La información que contiene se utiliza para realizar operaciones en las demás hojas (En esta hoja no se ingresan datos)</t>
    </r>
  </si>
  <si>
    <t>Lista de datos de la matriz:</t>
  </si>
  <si>
    <t>Hoja</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</si>
  <si>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family val="2"/>
      </rPr>
      <t>POSIBILIDAD DE + Impacto para la entidad (Qué) + Causa Inmediata (Cómo) + Causa Raíz (Por qué)</t>
    </r>
    <r>
      <rPr>
        <sz val="9"/>
        <rFont val="Arial"/>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</si>
  <si>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family val="2"/>
      </rPr>
      <t>Responsable de ejecutar el control + Acción + Complemento</t>
    </r>
  </si>
  <si>
    <t>Archivo creado por:</t>
  </si>
  <si>
    <t xml:space="preserve">MATRIZ DE RIESGOS </t>
  </si>
  <si>
    <t>Código: SIG-FR.05</t>
  </si>
  <si>
    <t>Versión: 03</t>
  </si>
  <si>
    <t>Pagina: 1 de 1</t>
  </si>
  <si>
    <t>VIGENTE A PARTIR DE:
13/02/2026</t>
  </si>
  <si>
    <t>ENTIDAD:</t>
  </si>
  <si>
    <t>Región Administrativa y de Planeación Especial (RAP-E) Región Central</t>
  </si>
  <si>
    <t>OBJETIVO DEL PROCESO:</t>
  </si>
  <si>
    <t xml:space="preserve">Vigencia: </t>
  </si>
  <si>
    <t>Del</t>
  </si>
  <si>
    <t>Al</t>
  </si>
  <si>
    <t>No. de Riesgo
(Mismo consecutivo para toda la entidad)</t>
  </si>
  <si>
    <t>FACTOR DEL RIESGO</t>
  </si>
  <si>
    <t>FACTOR DE RIESGO</t>
  </si>
  <si>
    <t>SELECCIONE FUENTE GENERADORA DEL EVENTO PARA TIPO E,F,G</t>
  </si>
  <si>
    <t>VALIDACIÓN FUENTE GENERADORA DEL EVENTO PARA TIPO A,B,C,D</t>
  </si>
  <si>
    <t>DESCRIPCIÓN DEL TIPO DE FACTOR DE RIESGO (INTERNO O EXTERNO)</t>
  </si>
  <si>
    <t>TIPOLOGÍA</t>
  </si>
  <si>
    <r>
      <t>¿CÓMO?
CAUSA INMEDIATA 
(</t>
    </r>
    <r>
      <rPr>
        <sz val="11"/>
        <rFont val="Arial"/>
        <family val="2"/>
      </rPr>
      <t xml:space="preserve">Iniciar con la palabra 
</t>
    </r>
    <r>
      <rPr>
        <b/>
        <sz val="11"/>
        <rFont val="Arial"/>
        <family val="2"/>
      </rPr>
      <t>por)</t>
    </r>
  </si>
  <si>
    <r>
      <t>¿PORQUÉ?
CAUSA RAÍZ
(</t>
    </r>
    <r>
      <rPr>
        <sz val="11"/>
        <rFont val="Arial"/>
        <family val="2"/>
      </rPr>
      <t xml:space="preserve">Iniciar con 
</t>
    </r>
    <r>
      <rPr>
        <b/>
        <sz val="11"/>
        <rFont val="Arial"/>
        <family val="2"/>
      </rPr>
      <t>debido a/a causa de)</t>
    </r>
  </si>
  <si>
    <t xml:space="preserve">NECESIDADES Y EXPECTATIVAS DE LAS PARTES INTERESADAS </t>
  </si>
  <si>
    <t>Transacción_u_Operación_aplica_para_LA_FT_FP</t>
  </si>
  <si>
    <t xml:space="preserve">Productos (bienes o servicios) que oferta/requiere </t>
  </si>
  <si>
    <t>Gestión</t>
  </si>
  <si>
    <t>Posibilidad  de efecto dañoso sobre bienes de uso público</t>
  </si>
  <si>
    <t>Esta hoja se utiliza para realizar cálculos en las demás, en ella no se ingresan datos</t>
  </si>
  <si>
    <t>NO REQUIERE CLAVE PARA DESBLOQUEAR LAS HOJAS</t>
  </si>
  <si>
    <t>Eficiencia</t>
  </si>
  <si>
    <t xml:space="preserve">Atributos formalización del control </t>
  </si>
  <si>
    <t>¿QUÉ? IMPACTO</t>
  </si>
  <si>
    <t>TIPO</t>
  </si>
  <si>
    <t>Documentación</t>
  </si>
  <si>
    <t>Frecuencia</t>
  </si>
  <si>
    <t>Evidencia</t>
  </si>
  <si>
    <t>Ejecuión</t>
  </si>
  <si>
    <t>Afecta</t>
  </si>
  <si>
    <t>Reducir</t>
  </si>
  <si>
    <t>Posibilidad de pérdida Económica</t>
  </si>
  <si>
    <t>Sin Iniciar</t>
  </si>
  <si>
    <t>A_Ejecución_y_Administración_de_procesos</t>
  </si>
  <si>
    <t>Procesos</t>
  </si>
  <si>
    <t>Preventivo</t>
  </si>
  <si>
    <t>Automático</t>
  </si>
  <si>
    <t>Procedimientos</t>
  </si>
  <si>
    <t xml:space="preserve">Siempre que se ejecuta la actividad </t>
  </si>
  <si>
    <t>Con registro manual</t>
  </si>
  <si>
    <t>Interna</t>
  </si>
  <si>
    <t>Probabilidad</t>
  </si>
  <si>
    <t>Mitigar</t>
  </si>
  <si>
    <t>Posibilidad de pérdida Reputacional</t>
  </si>
  <si>
    <t>En proceso</t>
  </si>
  <si>
    <t>B_Fraude_Externo</t>
  </si>
  <si>
    <t>Detectivo</t>
  </si>
  <si>
    <t>Manual</t>
  </si>
  <si>
    <t>Sistemas de información</t>
  </si>
  <si>
    <t>Periódicamente (diario, mensual, bimestral, trimestral, semestral).</t>
  </si>
  <si>
    <t>Con registro electrónico</t>
  </si>
  <si>
    <t>Externa</t>
  </si>
  <si>
    <t>Transferir</t>
  </si>
  <si>
    <t>Posibilidad de pérdida Económica y Reputacional</t>
  </si>
  <si>
    <t>Cerrado</t>
  </si>
  <si>
    <t>C_Fraude_Interno</t>
  </si>
  <si>
    <t>Evento_Externo</t>
  </si>
  <si>
    <t>Correctivo</t>
  </si>
  <si>
    <t>Otros Esquemas</t>
  </si>
  <si>
    <t>Mixta</t>
  </si>
  <si>
    <t>Impacto</t>
  </si>
  <si>
    <t>Aceptar</t>
  </si>
  <si>
    <t>Posibilidad de pérdida Reputacional y Económica</t>
  </si>
  <si>
    <t>D_Fallas_Tecnológicas</t>
  </si>
  <si>
    <t>Evitar</t>
  </si>
  <si>
    <t>E_Relaciones_Laborales</t>
  </si>
  <si>
    <t>Talento_Humano</t>
  </si>
  <si>
    <t>F_Usuarios_Productos_y_Prácticas_Organizacionales</t>
  </si>
  <si>
    <t>G_Daños_Activos_Físicos</t>
  </si>
  <si>
    <t>Tecnologías</t>
  </si>
  <si>
    <t>Fiscal</t>
  </si>
  <si>
    <t>Seg. de la Información</t>
  </si>
  <si>
    <t>Infraestructura</t>
  </si>
  <si>
    <t>Integridad Pùblica - Corrupción</t>
  </si>
  <si>
    <t>Integridad Pùblica - LA/FT/FP</t>
  </si>
  <si>
    <t>Seguridad_Información</t>
  </si>
  <si>
    <t>Integridad_Pública_Corrupción</t>
  </si>
  <si>
    <t>Integridad_Pública_LA_FT_FP</t>
  </si>
  <si>
    <t>Posibilidad de afectación económica</t>
  </si>
  <si>
    <t>Posibilidad  de efecto dañoso sobre el recurso público</t>
  </si>
  <si>
    <t>Posibilidad de perdida de integridad</t>
  </si>
  <si>
    <t>Posibilidad de pérdida económica</t>
  </si>
  <si>
    <t>Posibilidad de afectación reputacional</t>
  </si>
  <si>
    <t>Posibilidad de perdida de confidencialidad</t>
  </si>
  <si>
    <t>Posibilidad de pérdida reputacional</t>
  </si>
  <si>
    <t>Posibilidad de afectación económica y reputacional</t>
  </si>
  <si>
    <t>Posibilidad  de efecto dañoso sobre bienes de uso fiscal</t>
  </si>
  <si>
    <t>Posibilidad de perdida de disponibilidad</t>
  </si>
  <si>
    <t>Posibilidad de pérdida económica y reputacional</t>
  </si>
  <si>
    <t>Posibilidad  de efecto dañoso sobre el interes patrimonial</t>
  </si>
  <si>
    <t>Descripción</t>
  </si>
  <si>
    <t>Ejecución_administración_de_procesos</t>
  </si>
  <si>
    <t>Tecnología</t>
  </si>
  <si>
    <t>Evento_externo</t>
  </si>
  <si>
    <t>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t>
  </si>
  <si>
    <t>Falta de aplicación de los procedimientos</t>
  </si>
  <si>
    <t>Contrapartes de la entidad (naturales o jurídicas)</t>
  </si>
  <si>
    <t>Fraude interno</t>
  </si>
  <si>
    <t>Daño de equipos</t>
  </si>
  <si>
    <t>Derrumbes</t>
  </si>
  <si>
    <t>Fraude Externo</t>
  </si>
  <si>
    <t>Eventos relacionados con transacciones y Operaciones realizadas por un cliente o usuario, que accede o entrega un bien o servicio a la entidad, a través de los canales dispuestos y en una jurisdicción específica.</t>
  </si>
  <si>
    <t>Falta segregación de funciones</t>
  </si>
  <si>
    <t>Soborno</t>
  </si>
  <si>
    <t>Caída de sistemas de información y aplicaciones</t>
  </si>
  <si>
    <t>Incendios</t>
  </si>
  <si>
    <t>Suplantación de identidad</t>
  </si>
  <si>
    <t>Eventos relacionados con las conductas o comportamientos de los empleados que afectan la Integridad Pública</t>
  </si>
  <si>
    <t>Errores de grabación, autorización</t>
  </si>
  <si>
    <t>Canales utilizados para la operación</t>
  </si>
  <si>
    <t xml:space="preserve">Gestión inadecuada de conflicto de Intereses </t>
  </si>
  <si>
    <t>Caída de redes</t>
  </si>
  <si>
    <t>Inundaciones</t>
  </si>
  <si>
    <t>Asalto a la oficina</t>
  </si>
  <si>
    <t>Eventos relacionados con la infraestructura tecnológica de la entidad.</t>
  </si>
  <si>
    <t>Errores en cálculos para pagos internos y externos</t>
  </si>
  <si>
    <t>Jurisdicciones (nacional o territorial)</t>
  </si>
  <si>
    <t>Corrupción</t>
  </si>
  <si>
    <t>Errores en hardware o software</t>
  </si>
  <si>
    <t>Daños a activos fijos</t>
  </si>
  <si>
    <t>Atentados, vandalismo, orden público</t>
  </si>
  <si>
    <t>Eventos relacionados con la infraestructura física de la entidad.</t>
  </si>
  <si>
    <t>Falta de supervisión o interventoría</t>
  </si>
  <si>
    <t>Errores en programas</t>
  </si>
  <si>
    <t>Eventos por situaciones externas que afectan la entidad.</t>
  </si>
  <si>
    <t xml:space="preserve">Alta rotación o insuficiencia de personal </t>
  </si>
  <si>
    <t>Acciones contrarias a las leyes o acuerdos de empleo, salud o seguridad en el trabajo</t>
  </si>
  <si>
    <t>Acciones contrarias a las leyes o acuerdos contractuales</t>
  </si>
  <si>
    <t>Falta de capacitación y otros temas relacionados con el personal</t>
  </si>
  <si>
    <t>Características de Eficiencia</t>
  </si>
  <si>
    <t>Peso</t>
  </si>
  <si>
    <t>Factor</t>
  </si>
  <si>
    <t>Tipo</t>
  </si>
  <si>
    <r>
      <t>*</t>
    </r>
    <r>
      <rPr>
        <b/>
        <sz val="9"/>
        <color rgb="FF4D4D4D"/>
        <rFont val="Arial"/>
        <family val="2"/>
      </rPr>
      <t>Implementación</t>
    </r>
  </si>
  <si>
    <r>
      <t xml:space="preserve">*Nota: </t>
    </r>
    <r>
      <rPr>
        <sz val="7"/>
        <color rgb="FF4D4D4D"/>
        <rFont val="Arial"/>
        <family val="2"/>
      </rPr>
      <t>En implementación no se tienen controles semiautomáticos.</t>
    </r>
  </si>
  <si>
    <t>Atributos adicionales del control no tienen valoración pero deben cumplir con todos</t>
  </si>
  <si>
    <t>Basados en la estructura del Modelo de Operación por procesos, despliegue desde cada proceso, sus procedimientos y esquemas asociados, que se encuentren documentados.</t>
  </si>
  <si>
    <t>Sistemas de información de apoyo a la ejecución del control (si existen).</t>
  </si>
  <si>
    <t>Políticas de operación, manuales o guías específicas.</t>
  </si>
  <si>
    <t>Diario</t>
  </si>
  <si>
    <t>La oportunidad en que se ejecuta el control debe ayudar a prevenir la mitigación del riesgo o a detectar la materialización del riesgo de manera oportuna.</t>
  </si>
  <si>
    <t>Mensual</t>
  </si>
  <si>
    <t>Bimestral</t>
  </si>
  <si>
    <t>Trimestral</t>
  </si>
  <si>
    <t>Semestral</t>
  </si>
  <si>
    <r>
      <t xml:space="preserve">Evidencia
</t>
    </r>
    <r>
      <rPr>
        <sz val="9"/>
        <color rgb="FF4D4D4D"/>
        <rFont val="Arial"/>
        <family val="2"/>
      </rPr>
      <t>(Trazabilidad de la ejecución)</t>
    </r>
  </si>
  <si>
    <t>Se deja evidencia o rastro de la ejecución del control.</t>
  </si>
  <si>
    <r>
      <t xml:space="preserve">Ejecución 
</t>
    </r>
    <r>
      <rPr>
        <sz val="9"/>
        <color rgb="FF4D4D4D"/>
        <rFont val="Arial"/>
        <family val="2"/>
      </rPr>
      <t>(Fuentes de información internas o externas)</t>
    </r>
  </si>
  <si>
    <t>Formatos o registros internos formales.</t>
  </si>
  <si>
    <t xml:space="preserve">Externa </t>
  </si>
  <si>
    <t>Registros externos confiables (extractos bancarios, confirmaciones de autenticidad de documentos, SECOP, SIIF, SIGEP, bases de datos).</t>
  </si>
  <si>
    <t>Combinación de datos de fuentes internas y externas formales.</t>
  </si>
  <si>
    <t>IMPACTO INHERENTE</t>
  </si>
  <si>
    <t>PROBABILIDAD INHERENTE</t>
  </si>
  <si>
    <t>Resultado</t>
  </si>
  <si>
    <t>PROBABILIDAD</t>
  </si>
  <si>
    <t>IMPACTO</t>
  </si>
  <si>
    <t>No. Riesgo</t>
  </si>
  <si>
    <t>Riesgo</t>
  </si>
  <si>
    <t>Frecuencia de la Actividad</t>
  </si>
  <si>
    <t>% Probabilidad</t>
  </si>
  <si>
    <t>Nivel Probabilidad</t>
  </si>
  <si>
    <t>%</t>
  </si>
  <si>
    <t>Nivel</t>
  </si>
  <si>
    <t>Porcentaje de Impacto</t>
  </si>
  <si>
    <t>Nivel de Impacto</t>
  </si>
  <si>
    <t>Mínimo</t>
  </si>
  <si>
    <t>Máximo</t>
  </si>
  <si>
    <t>% Impacto</t>
  </si>
  <si>
    <t>Afectación_Económica</t>
  </si>
  <si>
    <t>Entre 10 y 50 SMLMV</t>
  </si>
  <si>
    <t>El riesgo afecta la imagen de algún área de la organización.</t>
  </si>
  <si>
    <t>Muy Baja</t>
  </si>
  <si>
    <t>La actividad que conlleva el riesgo se ejecuta como máximos 2 veces por año</t>
  </si>
  <si>
    <t>Leve</t>
  </si>
  <si>
    <t>Menor a 10 SMLMV</t>
  </si>
  <si>
    <t>Baja</t>
  </si>
  <si>
    <t>La actividad que conlleva el riesgo se ejecuta de 3 a 24 veces por año</t>
  </si>
  <si>
    <t>Menor</t>
  </si>
  <si>
    <t>El riesgo afecta la imagen de la entidad internamente, de conocimiento general nivel interno, de junta directiva y accionistas y/o de proveedores.</t>
  </si>
  <si>
    <t>Media</t>
  </si>
  <si>
    <t>La actividad que conlleva el riesgo se ejecuta de 24 a 500 veces por año</t>
  </si>
  <si>
    <t>Moderado</t>
  </si>
  <si>
    <t>Entre 50 y 100 SMLMV</t>
  </si>
  <si>
    <t>El riesgo afecta la imagen de la entidad con algunos usuarios de relevancia frente al logro de los objetivos.</t>
  </si>
  <si>
    <t>Alta</t>
  </si>
  <si>
    <t>La actividad que conlleva el riesgo se ejecuta mínimo 500 veces al año y máximo 5.000 veces por año</t>
  </si>
  <si>
    <t>Mayor</t>
  </si>
  <si>
    <t>Entre 100 y 500 SMLMV</t>
  </si>
  <si>
    <t>El riesgo afecta la imagen de la entidad con efecto publicitario sostenido a nivel de sector administrativo, nivel departamental o municipal.</t>
  </si>
  <si>
    <t>Muy Alta</t>
  </si>
  <si>
    <t>La actividad que conlleva el riesgo se ejecuta más de 5.000 veces por año</t>
  </si>
  <si>
    <t>Catastrófico</t>
  </si>
  <si>
    <t>Mayor a 500 SMLMV</t>
  </si>
  <si>
    <t>El riesgo afecta la imagen de la entidad a nivel nacional, con efecto publicitario sostenido a nivel país</t>
  </si>
  <si>
    <t>N/A</t>
  </si>
  <si>
    <t>MAPA DE CALOR RIESGO INHERENTE</t>
  </si>
  <si>
    <t>CALIFICACIÓN RIESGO INHERENTE</t>
  </si>
  <si>
    <t>No. DEL RIESGO</t>
  </si>
  <si>
    <t>RIESGO</t>
  </si>
  <si>
    <t>Alto</t>
  </si>
  <si>
    <t>Extremo</t>
  </si>
  <si>
    <t>Bajo</t>
  </si>
  <si>
    <t>NIVELES DE RIESGO</t>
  </si>
  <si>
    <t xml:space="preserve"> </t>
  </si>
  <si>
    <t>Atributos del control</t>
  </si>
  <si>
    <t xml:space="preserve">Peso del Control + Peso de la implementación </t>
  </si>
  <si>
    <t>% Probabilidad Riesgo Inherente-(% Probabilidad Riesgo Inherente*Valor Total del Control)</t>
  </si>
  <si>
    <t>NIVEL</t>
  </si>
  <si>
    <t>% MIN</t>
  </si>
  <si>
    <t>% MAX</t>
  </si>
  <si>
    <t>% Probabilidad Riesgo Inherente</t>
  </si>
  <si>
    <t>% Impacto Riesgo Inherente</t>
  </si>
  <si>
    <t>No. Control</t>
  </si>
  <si>
    <t xml:space="preserve">Formalización del control </t>
  </si>
  <si>
    <t>Responsable
(Cargo y/o Aplicativo)</t>
  </si>
  <si>
    <t>Acción
(Inicia con un verbo)</t>
  </si>
  <si>
    <t>Complemento (Periodicidad - Observaciones o Desviaciones)</t>
  </si>
  <si>
    <t>Descripción del control</t>
  </si>
  <si>
    <t>Evidencia
(Trazabilidad de la ejecución)</t>
  </si>
  <si>
    <t>Ejecución</t>
  </si>
  <si>
    <t>Probabilidad residual Final</t>
  </si>
  <si>
    <t>Impacto Residual Final</t>
  </si>
  <si>
    <t>MAPA DE CALOR RIESGO RESIDUAL</t>
  </si>
  <si>
    <t>CALIFICACIÓN RIESGO RESIDUAL</t>
  </si>
  <si>
    <t>Probabilidad Residual</t>
  </si>
  <si>
    <t>Severidad 
(Nivel de Riesgo)</t>
  </si>
  <si>
    <t>Plan de Acción</t>
  </si>
  <si>
    <t>% Probabilidad Inherente</t>
  </si>
  <si>
    <t>% Impacto Inherente</t>
  </si>
  <si>
    <t>% Probabilidad Residual</t>
  </si>
  <si>
    <t>% Impacto Residual</t>
  </si>
  <si>
    <t xml:space="preserve">Determine el tratamiento a seguir 
</t>
  </si>
  <si>
    <t>Definición del Tratamiento</t>
  </si>
  <si>
    <t>Descripción de la Acción, basado en el análisis de causas</t>
  </si>
  <si>
    <t>Responsable 
(Cargo)</t>
  </si>
  <si>
    <t>Fecha de Inicio</t>
  </si>
  <si>
    <t>Fecha de Finalización</t>
  </si>
  <si>
    <t>Seguimiento 1 (Fecha y avance)</t>
  </si>
  <si>
    <t>Seguimiento 2 (Fecha y avance)</t>
  </si>
  <si>
    <t>Seguimiento 3 ... (Fecha y avance)</t>
  </si>
  <si>
    <t>Verificación por parte de segunda línea de defensa o quien haga sus veces 
(Fecha y Descripción)</t>
  </si>
  <si>
    <t>Verificación por parte de la Oficina de Control Interno o quien haga sus veces 
(Fecha y Descripción)</t>
  </si>
  <si>
    <t>Reducir_Mitigar</t>
  </si>
  <si>
    <t>Reducir_mitigar_Transferir_Evitar</t>
  </si>
  <si>
    <t>Requiere Plan de Acción</t>
  </si>
  <si>
    <t>Reducir_Transferir</t>
  </si>
  <si>
    <t>No requiere Plan de Acción</t>
  </si>
  <si>
    <t>RIESGO INHERENTE Y RESIDUAL DEL PROCESO</t>
  </si>
  <si>
    <r>
      <rPr>
        <b/>
        <sz val="11"/>
        <color theme="1"/>
        <rFont val="Arial"/>
        <family val="2"/>
      </rPr>
      <t>Explicaciones Para realizar la ponderación de Riesgos.</t>
    </r>
    <r>
      <rPr>
        <sz val="11"/>
        <color theme="1"/>
        <rFont val="Arial"/>
        <family val="2"/>
      </rPr>
      <t xml:space="preserve">
1. Si en la sumatoria de los riesgos los Extremos representan mas o igual al 20% de los Riesgos, la calificación del Proceso será EXTREMO.</t>
    </r>
  </si>
  <si>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</si>
  <si>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</si>
  <si>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Arial"/>
        <family val="2"/>
      </rPr>
      <t xml:space="preserve">Nota: </t>
    </r>
    <r>
      <rPr>
        <sz val="11"/>
        <color theme="1"/>
        <rFont val="Arial"/>
        <family val="2"/>
      </rPr>
      <t>Adapatado de Instituto de Auditores Internos</t>
    </r>
    <r>
      <rPr>
        <b/>
        <sz val="11"/>
        <color theme="1"/>
        <rFont val="Arial"/>
        <family val="2"/>
      </rPr>
      <t xml:space="preserve"> COSO ERM </t>
    </r>
    <r>
      <rPr>
        <sz val="11"/>
        <color theme="1"/>
        <rFont val="Arial"/>
        <family val="2"/>
      </rPr>
      <t>Agosto 2014</t>
    </r>
  </si>
  <si>
    <t>RIESGO INHERENTE DEL PROCESO</t>
  </si>
  <si>
    <t>RIESGO RESIDUAL DEL PROCESO</t>
  </si>
  <si>
    <t>Sumatoria de riesgos Extremos</t>
  </si>
  <si>
    <t>Sumatoria de riesgos altos</t>
  </si>
  <si>
    <t>Sumatoria de riesgos moderados</t>
  </si>
  <si>
    <t>Sumatoria de Riesgos bajos</t>
  </si>
  <si>
    <t>Total</t>
  </si>
  <si>
    <t>MATRIZ DE RIESGOS</t>
  </si>
  <si>
    <t>Fecha</t>
  </si>
  <si>
    <t>Control de Cambios</t>
  </si>
  <si>
    <t>13 de febrero 2026</t>
  </si>
  <si>
    <t>Actualización de la matriz de riesgos de conformidad con la Guia de la función pública Versión 7</t>
  </si>
  <si>
    <t>R1 ADMINISTRACIÓN DEL SISTEMA DE GESTIÓN</t>
  </si>
  <si>
    <t xml:space="preserve"> la no actualización de documentos del SIG</t>
  </si>
  <si>
    <t>carencia de una cultura organanizacional  de mejora continua</t>
  </si>
  <si>
    <r>
      <t xml:space="preserve">Partes Interesadas: </t>
    </r>
    <r>
      <rPr>
        <sz val="11"/>
        <rFont val="Tahoma"/>
        <family val="2"/>
      </rPr>
      <t>Funcionarios y Contratistas de la RAP-E</t>
    </r>
    <r>
      <rPr>
        <b/>
        <sz val="11"/>
        <rFont val="Tahoma"/>
        <family val="2"/>
      </rPr>
      <t xml:space="preserve">
Necesidades: - </t>
    </r>
    <r>
      <rPr>
        <sz val="11"/>
        <rFont val="Tahoma"/>
        <family val="2"/>
      </rPr>
      <t>Capacitación y sensibilización
 del SIG y claridad documental: Los procedimientos deben estar bien definidos, accesibles y actualizados para evitar confusiones.</t>
    </r>
    <r>
      <rPr>
        <b/>
        <sz val="11"/>
        <rFont val="Tahoma"/>
        <family val="2"/>
      </rPr>
      <t xml:space="preserve">
Expectativas: - </t>
    </r>
    <r>
      <rPr>
        <sz val="11"/>
        <rFont val="Tahoma"/>
        <family val="2"/>
      </rPr>
      <t>Transparencia y confianza y mejora continua</t>
    </r>
  </si>
  <si>
    <t>R2 ADMINISTRACIÓN DEL SISTEMA DE GESTIÓN</t>
  </si>
  <si>
    <t>temor a consecuencias disciplinarias o legales</t>
  </si>
  <si>
    <t xml:space="preserve"> manipulación o alteración intencional de información registrada en el SIG para ocultar incumplimientos o errores</t>
  </si>
  <si>
    <t>Profesional SIG</t>
  </si>
  <si>
    <t>implementar y socializar procedimiento de control documental</t>
  </si>
  <si>
    <t>que permita dar a conocer el tramite para actualización de documentos</t>
  </si>
  <si>
    <t>verifica la veracidad de los documentos que hacen parte del SIG</t>
  </si>
  <si>
    <t>Implementar y ejecutar un plan de apropiación dirigido a los funcionarios y contratistas de la RAP-E</t>
  </si>
  <si>
    <t xml:space="preserve">Actualizar y socializar  el procedimiento elaboración y  control de  documentación del SIG </t>
  </si>
  <si>
    <t>R3 GESTIÓN DEL TALENTO HUMANO</t>
  </si>
  <si>
    <t xml:space="preserve"> nombramientos en encargo o en provisionalidad</t>
  </si>
  <si>
    <t>incumplimiento de requisitos o de la norma</t>
  </si>
  <si>
    <r>
      <t xml:space="preserve">Partes Interesadas: </t>
    </r>
    <r>
      <rPr>
        <sz val="11"/>
        <rFont val="Tahoma"/>
        <family val="2"/>
      </rPr>
      <t>Funcionarios y Contratistas de la RAP-E</t>
    </r>
    <r>
      <rPr>
        <b/>
        <sz val="11"/>
        <rFont val="Tahoma"/>
        <family val="2"/>
      </rPr>
      <t xml:space="preserve">
Necesidades: - </t>
    </r>
    <r>
      <rPr>
        <sz val="11"/>
        <rFont val="Tahoma"/>
        <family val="2"/>
      </rPr>
      <t xml:space="preserve">Cumplimiento Normativo y documentación clara de los procedimientos
</t>
    </r>
    <r>
      <rPr>
        <b/>
        <sz val="11"/>
        <rFont val="Tahoma"/>
        <family val="2"/>
      </rPr>
      <t xml:space="preserve">Expectativas: - </t>
    </r>
    <r>
      <rPr>
        <sz val="11"/>
        <rFont val="Tahoma"/>
        <family val="2"/>
      </rPr>
      <t>Reputación institucional solida, cumplimiento del manual de funciones</t>
    </r>
  </si>
  <si>
    <t>Profesional Talento Humano</t>
  </si>
  <si>
    <t>implementa formato lista de chequeo para vinculación</t>
  </si>
  <si>
    <t>cada vez que se realice un nombramiento</t>
  </si>
  <si>
    <t>Elaborar y socializar procedimiento de nombramientos del personal</t>
  </si>
  <si>
    <t>R4 GESTIÓN DEL TALENTO HUMANO</t>
  </si>
  <si>
    <t xml:space="preserve"> manipulación o falsificación de documentos laborales (hojas de vida, certificados, incapacidades)</t>
  </si>
  <si>
    <t>falta de verificación</t>
  </si>
  <si>
    <r>
      <t xml:space="preserve">Partes Interesadas: </t>
    </r>
    <r>
      <rPr>
        <sz val="11"/>
        <rFont val="Tahoma"/>
        <family val="2"/>
      </rPr>
      <t>Funcionarios y Contratistas de la RAP-E</t>
    </r>
    <r>
      <rPr>
        <b/>
        <sz val="11"/>
        <rFont val="Tahoma"/>
        <family val="2"/>
      </rPr>
      <t xml:space="preserve">
Necesidades: - </t>
    </r>
    <r>
      <rPr>
        <sz val="11"/>
        <rFont val="Tahoma"/>
        <family val="2"/>
      </rPr>
      <t xml:space="preserve">Cumplimiento Normativo y documentación clara de los procedimientos
</t>
    </r>
    <r>
      <rPr>
        <b/>
        <sz val="11"/>
        <rFont val="Tahoma"/>
        <family val="2"/>
      </rPr>
      <t xml:space="preserve">Expectativas: - </t>
    </r>
    <r>
      <rPr>
        <sz val="11"/>
        <rFont val="Tahoma"/>
        <family val="2"/>
      </rPr>
      <t>Pago de nominas e inacacidades o expedicion de certificados oportunos</t>
    </r>
  </si>
  <si>
    <t>R5 GESTIÓN DE TALENTO HUMANO</t>
  </si>
  <si>
    <t>largas jornadas laborales</t>
  </si>
  <si>
    <t xml:space="preserve"> inconformismo de los funcionarios y contratistas</t>
  </si>
  <si>
    <r>
      <t xml:space="preserve">Partes Interesadas: </t>
    </r>
    <r>
      <rPr>
        <sz val="11"/>
        <rFont val="Tahoma"/>
        <family val="2"/>
      </rPr>
      <t>Funcionarios y Contratistas de la RAP-E</t>
    </r>
    <r>
      <rPr>
        <b/>
        <sz val="11"/>
        <rFont val="Tahoma"/>
        <family val="2"/>
      </rPr>
      <t xml:space="preserve">
Necesidades: - </t>
    </r>
    <r>
      <rPr>
        <sz val="11"/>
        <rFont val="Tahoma"/>
        <family val="2"/>
      </rPr>
      <t xml:space="preserve">Programas de bienestar y Seguridad y Salud en el Trabajo, elementos ergonomicos
</t>
    </r>
    <r>
      <rPr>
        <b/>
        <sz val="11"/>
        <rFont val="Tahoma"/>
        <family val="2"/>
      </rPr>
      <t xml:space="preserve">Expectativas: - </t>
    </r>
    <r>
      <rPr>
        <sz val="11"/>
        <rFont val="Tahoma"/>
        <family val="2"/>
      </rPr>
      <t>Distribución equitativa de tareas, espacios de escucha activa, acompañamiento psicosocial.</t>
    </r>
  </si>
  <si>
    <t>Profesional de Talento Humano</t>
  </si>
  <si>
    <t>Profesional de SST</t>
  </si>
  <si>
    <t>realiza pausas activas</t>
  </si>
  <si>
    <t>Elaborar informe de verificación de la documentación aportada para expedición de documentos o pagos</t>
  </si>
  <si>
    <t xml:space="preserve">Elaborar medición de clima organizacional </t>
  </si>
  <si>
    <t>Profesional Talento Humano y SST</t>
  </si>
  <si>
    <t>R23</t>
  </si>
  <si>
    <t>R24</t>
  </si>
  <si>
    <t>R25</t>
  </si>
  <si>
    <t>R26</t>
  </si>
  <si>
    <t>R27</t>
  </si>
  <si>
    <t>R28</t>
  </si>
  <si>
    <t>R29</t>
  </si>
  <si>
    <t>R30</t>
  </si>
  <si>
    <t>R31</t>
  </si>
  <si>
    <t>R32</t>
  </si>
  <si>
    <t>R33</t>
  </si>
  <si>
    <t>R34</t>
  </si>
  <si>
    <t>R35</t>
  </si>
  <si>
    <t>R6 GESTIÓN DE BIENES Y SERVICIOS</t>
  </si>
  <si>
    <t xml:space="preserve"> deficiencia en la capacitación del personal en manejo de bienes</t>
  </si>
  <si>
    <t xml:space="preserve"> perdida o deterioro de bienes y elementos</t>
  </si>
  <si>
    <t>Profesional Almacen</t>
  </si>
  <si>
    <t xml:space="preserve">verifica el estado de la entrega de los bienes </t>
  </si>
  <si>
    <t>Elaborar circular con recomendaciones del adecuado uso de los bienes istitucionales</t>
  </si>
  <si>
    <t>R7 DEFENSA JURÍDICA</t>
  </si>
  <si>
    <t xml:space="preserve">  fallos condenatorios en contra de la entidad</t>
  </si>
  <si>
    <t xml:space="preserve">soporte inadecuado de la información por parte de los colaboraldores de la entidad
</t>
  </si>
  <si>
    <r>
      <t xml:space="preserve">Partes Interesadas: </t>
    </r>
    <r>
      <rPr>
        <sz val="11"/>
        <rFont val="Tahoma"/>
        <family val="2"/>
      </rPr>
      <t>Funcionarios y Contratistas de la RAP-E</t>
    </r>
    <r>
      <rPr>
        <b/>
        <sz val="11"/>
        <rFont val="Tahoma"/>
        <family val="2"/>
      </rPr>
      <t xml:space="preserve">
Necesidades: -sistemas de información que permitan registrar, consultar y actualizar inventarios en tiempo real, </t>
    </r>
    <r>
      <rPr>
        <sz val="11"/>
        <rFont val="Tahoma"/>
        <family val="2"/>
      </rPr>
      <t xml:space="preserve">Infraestructura adecuada: espacios seguros, señalizados y con condiciones óptimas para conservar los bienes.
</t>
    </r>
    <r>
      <rPr>
        <b/>
        <sz val="11"/>
        <rFont val="Tahoma"/>
        <family val="2"/>
      </rPr>
      <t xml:space="preserve">Expectativas: - </t>
    </r>
    <r>
      <rPr>
        <sz val="11"/>
        <rFont val="Tahoma"/>
        <family val="2"/>
      </rPr>
      <t>Ambiente laboral seguro y organizado: condiciones que faciliten el trabajo y disminuyan riesgos físicos o administrativos.</t>
    </r>
  </si>
  <si>
    <r>
      <t xml:space="preserve">Partes Interesadas: </t>
    </r>
    <r>
      <rPr>
        <sz val="11"/>
        <rFont val="Tahoma"/>
        <family val="2"/>
      </rPr>
      <t>Funcionarios, Contratistas y asociados de la RAP-E</t>
    </r>
    <r>
      <rPr>
        <b/>
        <sz val="11"/>
        <rFont val="Tahoma"/>
        <family val="2"/>
      </rPr>
      <t xml:space="preserve">
Necesidades: </t>
    </r>
    <r>
      <rPr>
        <sz val="11"/>
        <rFont val="Tahoma"/>
        <family val="2"/>
      </rPr>
      <t xml:space="preserve">Acceso y seguimiento oportuno a la defensa judicial de la entidad. </t>
    </r>
    <r>
      <rPr>
        <b/>
        <sz val="11"/>
        <rFont val="Tahoma"/>
        <family val="2"/>
      </rPr>
      <t xml:space="preserve">
</t>
    </r>
    <r>
      <rPr>
        <sz val="11"/>
        <rFont val="Tahoma"/>
        <family val="2"/>
      </rPr>
      <t xml:space="preserve">
</t>
    </r>
    <r>
      <rPr>
        <b/>
        <sz val="11"/>
        <rFont val="Tahoma"/>
        <family val="2"/>
      </rPr>
      <t xml:space="preserve">Expectativas: </t>
    </r>
    <r>
      <rPr>
        <sz val="11"/>
        <rFont val="Tahoma"/>
        <family val="2"/>
      </rPr>
      <t>Resultados favorables en los procesos judiciales que adelante o en los que haga parte la entidad.</t>
    </r>
  </si>
  <si>
    <t>Asesora Jurídica</t>
  </si>
  <si>
    <t>Implementa la política de daño antijurídico</t>
  </si>
  <si>
    <t>R8 GESTIÓN CONTRACTUAL</t>
  </si>
  <si>
    <t xml:space="preserve"> recibir o solicitar cualquier dádiva para adjudicar o celebrar un contrato</t>
  </si>
  <si>
    <t>ínteres particular</t>
  </si>
  <si>
    <r>
      <t xml:space="preserve">Partes Interesadas: </t>
    </r>
    <r>
      <rPr>
        <sz val="11"/>
        <rFont val="Tahoma"/>
        <family val="2"/>
      </rPr>
      <t>Funcionarios, Contratistas, proponentes y asociados de la RAP-E</t>
    </r>
    <r>
      <rPr>
        <b/>
        <sz val="11"/>
        <rFont val="Tahoma"/>
        <family val="2"/>
      </rPr>
      <t xml:space="preserve">
Necesidades: </t>
    </r>
    <r>
      <rPr>
        <sz val="11"/>
        <rFont val="Tahoma"/>
        <family val="2"/>
      </rPr>
      <t>Acceso a información oportuna y cumplimiento de la normatividad aplicable.</t>
    </r>
    <r>
      <rPr>
        <b/>
        <sz val="11"/>
        <rFont val="Tahoma"/>
        <family val="2"/>
      </rPr>
      <t xml:space="preserve">
</t>
    </r>
    <r>
      <rPr>
        <sz val="11"/>
        <rFont val="Tahoma"/>
        <family val="2"/>
      </rPr>
      <t xml:space="preserve">
</t>
    </r>
    <r>
      <rPr>
        <b/>
        <sz val="11"/>
        <rFont val="Tahoma"/>
        <family val="2"/>
      </rPr>
      <t xml:space="preserve">Expectativas: </t>
    </r>
    <r>
      <rPr>
        <sz val="11"/>
        <rFont val="Tahoma"/>
        <family val="2"/>
      </rPr>
      <t>Transparencia en la selección de los proveedores.</t>
    </r>
  </si>
  <si>
    <t>Dirección Administrativa y Financiera</t>
  </si>
  <si>
    <t>Socializar manual de contratación vigente</t>
  </si>
  <si>
    <t>R9 GESTIÓN CONTRACTUAL</t>
  </si>
  <si>
    <t xml:space="preserve"> deficiencias en los procedimientos internos que no permiten adelantar oportunamente los procesos de contratación</t>
  </si>
  <si>
    <t>falta de planeación</t>
  </si>
  <si>
    <t>Brinda acompañamiento a las áreas estructurados</t>
  </si>
  <si>
    <t>Expedir una circular con lineamientos para la radicación de los procesos contractuales.
Elaborar y socializar matriz de control y seguimiento</t>
  </si>
  <si>
    <t>R10 GESTIÓN DOCUMENTAL Y ATENCIÓN AL CIUDADANO</t>
  </si>
  <si>
    <t>Alteración de la información contenida en Tipos Documentales de Unidades Documentales que reposan en Archivo Central</t>
  </si>
  <si>
    <t>Desconocimiento en el diligenciamiento adeciado de tipolgías documentales.</t>
  </si>
  <si>
    <r>
      <t xml:space="preserve">Partes Interesadas: </t>
    </r>
    <r>
      <rPr>
        <sz val="11"/>
        <rFont val="Tahoma"/>
        <family val="2"/>
      </rPr>
      <t>Funcionarios, Contratistas y asociados de la RAP-E</t>
    </r>
    <r>
      <rPr>
        <b/>
        <sz val="11"/>
        <rFont val="Tahoma"/>
        <family val="2"/>
      </rPr>
      <t xml:space="preserve">
Necesidades: </t>
    </r>
    <r>
      <rPr>
        <sz val="11"/>
        <rFont val="Tahoma"/>
        <family val="2"/>
      </rPr>
      <t>implementación de procedimientos de Organizació, Transferencia y Consulta Documentales.</t>
    </r>
    <r>
      <rPr>
        <b/>
        <sz val="11"/>
        <rFont val="Tahoma"/>
        <family val="2"/>
      </rPr>
      <t xml:space="preserve">
</t>
    </r>
    <r>
      <rPr>
        <sz val="11"/>
        <rFont val="Tahoma"/>
        <family val="2"/>
      </rPr>
      <t xml:space="preserve">
</t>
    </r>
    <r>
      <rPr>
        <b/>
        <sz val="11"/>
        <rFont val="Tahoma"/>
        <family val="2"/>
      </rPr>
      <t xml:space="preserve">Expectativas: </t>
    </r>
    <r>
      <rPr>
        <sz val="11"/>
        <rFont val="Tahoma"/>
        <family val="2"/>
      </rPr>
      <t>información seegura, confiable y de fácil acceso.</t>
    </r>
  </si>
  <si>
    <t>Profesional Gestión Documental</t>
  </si>
  <si>
    <t>Actualiza Procedimientos</t>
  </si>
  <si>
    <t xml:space="preserve"> uso indebido de los canales oficiales de comunicación</t>
  </si>
  <si>
    <t>intereses personales o políticos</t>
  </si>
  <si>
    <r>
      <t xml:space="preserve">Partes Interesadas: </t>
    </r>
    <r>
      <rPr>
        <sz val="11"/>
        <rFont val="Tahoma"/>
        <family val="2"/>
      </rPr>
      <t xml:space="preserve">Funcionarios, Contratistas y asociados de la RAP-E, entidades del orden territorial y nacional </t>
    </r>
    <r>
      <rPr>
        <b/>
        <sz val="11"/>
        <rFont val="Tahoma"/>
        <family val="2"/>
      </rPr>
      <t xml:space="preserve">
Necesidades: </t>
    </r>
    <r>
      <rPr>
        <sz val="11"/>
        <rFont val="Tahoma"/>
        <family val="2"/>
      </rPr>
      <t xml:space="preserve">Recibir información oprtuba veraz y transparente
</t>
    </r>
    <r>
      <rPr>
        <b/>
        <sz val="11"/>
        <rFont val="Tahoma"/>
        <family val="2"/>
      </rPr>
      <t xml:space="preserve">Expectativas: </t>
    </r>
    <r>
      <rPr>
        <sz val="11"/>
        <rFont val="Tahoma"/>
        <family val="2"/>
      </rPr>
      <t>información seegura, confiable y de fácil acceso.</t>
    </r>
  </si>
  <si>
    <t>R11 RELACIONAMIENTO INSTITUCIONAL</t>
  </si>
  <si>
    <t>Implentar el Plan Estrategico de comunicaciones</t>
  </si>
  <si>
    <t>Asesora de comunicaciones</t>
  </si>
  <si>
    <t>Asesora de Comunicaciones</t>
  </si>
  <si>
    <t>R12 RELACIONAMIENTO INSTITUCIONAL</t>
  </si>
  <si>
    <t>la difusión de información inexacta o errónea</t>
  </si>
  <si>
    <t xml:space="preserve"> a datos desactualizados y/o que no fueron verificados</t>
  </si>
  <si>
    <t>Implementa el manual de comunicación de crisis</t>
  </si>
  <si>
    <t>Verificar con el área solicitante el requerimiento en curso, de manera que se confirme y apruebe la información contenida a traves de correo electronico</t>
  </si>
  <si>
    <t xml:space="preserve">R13 RELACIONAMIENTO INSTITUCIONAL </t>
  </si>
  <si>
    <t>pérdida reputacional por el hackeo de las redes sociales y portal web oficial de la entidad</t>
  </si>
  <si>
    <t>al acceso de los controles de credenciales por parte de usuarios no autorizados</t>
  </si>
  <si>
    <t xml:space="preserve">Elaborar documento protocolo de ingreso a redes sociales en 2 pasos para acceder a los perfiles institucionales </t>
  </si>
  <si>
    <t>R14 DIRECCIONAMIENTO ESTRATEGICO</t>
  </si>
  <si>
    <t xml:space="preserve"> la inoportunidad en la presentación de los informes</t>
  </si>
  <si>
    <t xml:space="preserve"> la falta de aplicación de los procedimientos</t>
  </si>
  <si>
    <r>
      <t xml:space="preserve">Partes Interesadas: </t>
    </r>
    <r>
      <rPr>
        <sz val="11"/>
        <rFont val="Tahoma"/>
        <family val="2"/>
      </rPr>
      <t xml:space="preserve">Funcionarios, Contratistas y asociados de la RAP-E, entidades del orden territorial y nacional </t>
    </r>
    <r>
      <rPr>
        <b/>
        <sz val="11"/>
        <rFont val="Tahoma"/>
        <family val="2"/>
      </rPr>
      <t xml:space="preserve">
Necesidades: </t>
    </r>
    <r>
      <rPr>
        <sz val="11"/>
        <rFont val="Tahoma"/>
        <family val="2"/>
      </rPr>
      <t xml:space="preserve">Recibir información oportuna veraz y transparente
</t>
    </r>
    <r>
      <rPr>
        <b/>
        <sz val="11"/>
        <rFont val="Tahoma"/>
        <family val="2"/>
      </rPr>
      <t xml:space="preserve">Expectativas: </t>
    </r>
    <r>
      <rPr>
        <sz val="11"/>
        <rFont val="Tahoma"/>
        <family val="2"/>
      </rPr>
      <t>información segura, confiable y de fácil acceso.</t>
    </r>
  </si>
  <si>
    <t>Realizar seguimiento trimestral de los informes del cumplimiento de las acciones a traves de correo electronico</t>
  </si>
  <si>
    <t>15 de marzo 2026</t>
  </si>
  <si>
    <t>R15 DIRECCIONAMIENTO ESTRATEGICO</t>
  </si>
  <si>
    <t xml:space="preserve"> no cumplir el objetivo de la estrategia de Rendición de Cuentas </t>
  </si>
  <si>
    <t>debido a la poca participación</t>
  </si>
  <si>
    <t xml:space="preserve">Fortalecer campañas de difusión y para la participación de la audiencia de rendición de cuentas </t>
  </si>
  <si>
    <t>30 de noviembre 2026</t>
  </si>
  <si>
    <t>R16 CONTROL Y MEJORAMIENTO CONTINUO</t>
  </si>
  <si>
    <t xml:space="preserve"> por informes de auditoria que no revelan la situación real de los procesos</t>
  </si>
  <si>
    <t>debilidades en la independencia, metodología y cultura de control, que generan informes incompletos o sesgados</t>
  </si>
  <si>
    <t>Jefe Oficina Asesora de Planeación</t>
  </si>
  <si>
    <t>Jefe de control Interno</t>
  </si>
  <si>
    <t>Actualizar y formalizar la metodología de auditoría interna incorporando criterios técnicos claros, uso de analítica de datos y enfoque basado en riesgos.</t>
  </si>
  <si>
    <t>01 de mayo 2026</t>
  </si>
  <si>
    <t>R17 GESTIÓN DE PROYECTOS REGIONALES</t>
  </si>
  <si>
    <t>R18 GESTIÓN DE PROYECTOS REGIONALES</t>
  </si>
  <si>
    <t xml:space="preserve"> el favorecimiento a  terceros, ajenos a la población objetivo identificada en los proyectos de inversión, que gestiona la entidad</t>
  </si>
  <si>
    <t>R19 GESTIÓN DE PROYECTOS REGIONALES</t>
  </si>
  <si>
    <t>Director de planeación Gestión y Ejecución de Proyectos</t>
  </si>
  <si>
    <t xml:space="preserve"> a la deficiencia en la identificación de beneficiarios</t>
  </si>
  <si>
    <r>
      <t xml:space="preserve">Partes Interesadas: </t>
    </r>
    <r>
      <rPr>
        <sz val="11"/>
        <rFont val="Tahoma"/>
        <family val="2"/>
      </rPr>
      <t>Funcionarios, Contratistas y asociados de la RAP-E, entidades del orden territorial y nacional, comunidades, asociaciones.</t>
    </r>
    <r>
      <rPr>
        <b/>
        <sz val="11"/>
        <rFont val="Tahoma"/>
        <family val="2"/>
      </rPr>
      <t xml:space="preserve">
Necesidades: </t>
    </r>
    <r>
      <rPr>
        <sz val="11"/>
        <rFont val="Tahoma"/>
        <family val="2"/>
      </rPr>
      <t xml:space="preserve">Cerrar brechas a traves de la ejecución de proyectos regionales
</t>
    </r>
    <r>
      <rPr>
        <b/>
        <sz val="11"/>
        <rFont val="Tahoma"/>
        <family val="2"/>
      </rPr>
      <t xml:space="preserve">Expectativas: </t>
    </r>
    <r>
      <rPr>
        <sz val="11"/>
        <rFont val="Tahoma"/>
        <family val="2"/>
      </rPr>
      <t>Mejorara conocimiento, productividad</t>
    </r>
  </si>
  <si>
    <t xml:space="preserve">
Identificación cartografica y predial, en coordinación con alcaldias y asociaciones para la identificacion de posibles beneficiarios 
Cartas de intención de posibles beneficiarios
Talleres con las entidades, comunidades asocialciones</t>
  </si>
  <si>
    <t xml:space="preserve"> ineficiencias en la planeación y ejecución de proyectos de los ejes misionales</t>
  </si>
  <si>
    <t>Identificacion de los territorios a intervenir, entidades y actores- Capitulo DTS Documento Tecnico Social- FICHA PERFIL DEL PROYECTO</t>
  </si>
  <si>
    <t>Actualizar la política de daño antijurídico y socializarla con los responsables</t>
  </si>
  <si>
    <t>Realizar una sensibilización de los principios que rigen la contratación estatal y consecuencias del no cumplimiento de los mismos.</t>
  </si>
  <si>
    <t>Realizar capacitación a los funcionarios y contratistas frente al uso adecuado de lso canales oficiales de la entidad</t>
  </si>
  <si>
    <t>Actualizar los procedimientos de Organización, Transferencia y Consulta Documental</t>
  </si>
  <si>
    <t xml:space="preserve"> la no ejecución de un proyecto misional </t>
  </si>
  <si>
    <t xml:space="preserve">la afectación social y orden publico </t>
  </si>
  <si>
    <t>Realizar identificación, articulación con entidades regionales, municipales y actores sociales</t>
  </si>
  <si>
    <t>Diseñar un protocolo de contingencia que incluya la reprogramación de actividades, la redistribución de recursos y la comunicación transparente con los beneficiarios y actores clave, garantizando la continuidad del proyecto aun en contextos de alteración social.</t>
  </si>
  <si>
    <t>Director de Planificación, Gestión y Ejecución de Proyectos</t>
  </si>
  <si>
    <t>Elaborar formato para la realización y verificación de  posibles beneficiarios dando cumplimiento a los requisitos de postulación al proyecto</t>
  </si>
  <si>
    <t>fallas en la articulación interinstitucional y baja participación comunitaria.</t>
  </si>
  <si>
    <t>Realizar reunión , con participación de entidades públicas, privadas y comunitarias, que definan responsabilidades, cronogramas y protocolos de coordinación para garantizar la planeación integral de los proyectos misionales.</t>
  </si>
  <si>
    <t>R20 GESTIÓN DOCUMENTAL Y ATENCIÓN AL CIUDADANO</t>
  </si>
  <si>
    <t>desconocimiento de las implicaciones legales y normativas aplicables.</t>
  </si>
  <si>
    <t xml:space="preserve"> el no cumplimiento de los tiempos de respuesta a las PQRSD,  </t>
  </si>
  <si>
    <t>Realizar capacitación a los funcionarios y contratistas en las implicaciones legales de no dar respuesta oprtuna de la PQRSD</t>
  </si>
  <si>
    <t>Jefe de Oficina Asesora Planeación Institucional</t>
  </si>
  <si>
    <t>Asesora de Control Interno</t>
  </si>
  <si>
    <t>R21 GESTIÓN DEL TICs</t>
  </si>
  <si>
    <t/>
  </si>
  <si>
    <t xml:space="preserve"> fallas del sistema de respaldo de energia electrica</t>
  </si>
  <si>
    <t xml:space="preserve"> incumplimiento de los mantenimientos preventivos programados</t>
  </si>
  <si>
    <t>Posibilidad de afectación económica y reputacional por fallas del sistema de respaldo de energia electrica a causa de  incumplimiento de los mantenimientos preventivos programados</t>
  </si>
  <si>
    <t>Partes Interesadas: Funcionarios y Contratista de la entidad. Necesidades: mantener los sistemas de información disponibles 
Expectativas: Sistemas de información seguros y disponibles</t>
  </si>
  <si>
    <t>R22  GESTIÓN DEL TICs</t>
  </si>
  <si>
    <t>R23  GESTIÓN DEL TICs</t>
  </si>
  <si>
    <t>R24 GESTIÓN DEL TICs</t>
  </si>
  <si>
    <t xml:space="preserve"> falta de adquisición de nuevos equipos de infraestructura</t>
  </si>
  <si>
    <t>inexistencia de disponibilidad presupuestal para fortalecer la infraestrucutra TI</t>
  </si>
  <si>
    <t>Posibilidad de afectación económica y reputacional por falta de adquisición de nuevos equipos de infraestructura a causa de inexistencia de disponibilidad presupuestal para fortalecer la infraestrucutra TI</t>
  </si>
  <si>
    <t>Partes Interesadas: Funcionarios, Contratista y terceros de la entidad. Necesidades: mantener los sistemas de información confiables y disponibles.
Expectativas: Contar con Sistemas de información seguros</t>
  </si>
  <si>
    <t xml:space="preserve"> falla en los controles de seguridad</t>
  </si>
  <si>
    <t>la incorrecta implementación de controles de seguridad</t>
  </si>
  <si>
    <t>Posibilidad de perdida de confidencialidad por falla en los controles de seguridad a causa de la incorrecta implementación de controles de seguridad</t>
  </si>
  <si>
    <t>Partes Interesadas: Funcionarios, Contratista y terceros de la entidad. Necesidades: garantizar la seguridad de la información.
Expectativas: Contar con controles de seguridad en los Sistemas de información.</t>
  </si>
  <si>
    <t xml:space="preserve"> falta de mantenimiento en los equipos de red</t>
  </si>
  <si>
    <t>incumplimiento de los mantenimientos preventivos programados</t>
  </si>
  <si>
    <t>Posibilidad de afectación económica y reputacional por falta de mantenimiento en los equipos de red a causa de incumplimiento de los mantenimientos preventivos programados</t>
  </si>
  <si>
    <t>Partes Interesadas: Funcionarios, Contratista y terceros de la entidad. Necesidades: garantizar la disponibilidad y correcto funcionamiento de las redes.
Expectativas: Contar con acceso confiable y de calidad a los recuroso tecnologicos institicioanles, atraves de redes seguras.</t>
  </si>
  <si>
    <t>Realizar mantenimientos anual al sistema de energia electrica, incluyendo el sistema de respaldo.</t>
  </si>
  <si>
    <t>Gestión  TIC</t>
  </si>
  <si>
    <t>Realizar mantenimiento anual a la infraestructura de serviodres y almacenamineto</t>
  </si>
  <si>
    <t>Realizar seguimiento y actualizaciones trimestrales a los controles de seguridad de la información</t>
  </si>
  <si>
    <t>30/,3/2026</t>
  </si>
  <si>
    <t>Realizar mantenimientos anuales al sistema y componentes de red.</t>
  </si>
  <si>
    <t>MATRIZ DE RIESGOS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</si>
</sst>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4"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sz val="11"/>
      <name val="Arial"/>
      <family val="2"/>
    </font>
    <font>
      <sz val="12"/>
      <name val="Tahoma"/>
      <family val="2"/>
    </font>
    <font>
      <b/>
      <sz val="11"/>
      <name val="Arial"/>
      <family val="2"/>
    </font>
    <font>
      <b/>
      <sz val="10"/>
      <name val="Arial"/>
      <family val="2"/>
    </font>
    <font>
      <sz val="8"/>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sz val="12"/>
      <name val="Times New Roman"/>
      <family val="1"/>
    </font>
    <font>
      <sz val="11"/>
      <color theme="1"/>
      <name val="Helvetica"/>
      <family val="2"/>
    </font>
    <font>
      <sz val="11"/>
      <color rgb="FF000000"/>
      <name val="Helvetica"/>
      <family val="2"/>
    </font>
    <font>
      <sz val="11"/>
      <color theme="1"/>
      <name val="Calibri"/>
      <family val="2"/>
      <scheme val="minor"/>
    </font>
    <font>
      <b/>
      <sz val="9"/>
      <color rgb="FFFFFFFF"/>
      <name val="Arial"/>
      <family val="2"/>
    </font>
    <font>
      <b/>
      <sz val="9"/>
      <color rgb="FF4D4D4D"/>
      <name val="Arial"/>
      <family val="2"/>
    </font>
    <font>
      <sz val="9"/>
      <color rgb="FF4D4D4D"/>
      <name val="Arial"/>
      <family val="2"/>
    </font>
    <font>
      <sz val="7"/>
      <color rgb="FF4D4D4D"/>
      <name val="Arial"/>
      <family val="2"/>
    </font>
    <font>
      <b/>
      <sz val="20"/>
      <name val="Tahoma"/>
      <family val="2"/>
    </font>
    <font>
      <b/>
      <sz val="20"/>
      <color theme="1"/>
      <name val="Calibri"/>
      <family val="2"/>
      <scheme val="minor"/>
    </font>
    <font>
      <sz val="12"/>
      <name val="Arial"/>
      <family val="2"/>
    </font>
    <font>
      <sz val="11"/>
      <color theme="1"/>
      <name val="Arial"/>
      <family val="2"/>
    </font>
    <font>
      <b/>
      <sz val="14"/>
      <name val="Arial"/>
      <family val="2"/>
    </font>
    <font>
      <b/>
      <sz val="10"/>
      <color theme="9" tint="-0.249977111117893"/>
      <name val="Arial"/>
      <family val="2"/>
    </font>
    <font>
      <b/>
      <u/>
      <sz val="11"/>
      <name val="Arial"/>
      <family val="2"/>
    </font>
    <font>
      <b/>
      <sz val="11"/>
      <color theme="9" tint="-0.249977111117893"/>
      <name val="Arial"/>
      <family val="2"/>
    </font>
    <font>
      <b/>
      <sz val="9"/>
      <name val="Arial"/>
      <family val="2"/>
    </font>
    <font>
      <sz val="9"/>
      <name val="Arial"/>
      <family val="2"/>
    </font>
    <font>
      <b/>
      <sz val="9"/>
      <color theme="9" tint="-0.249977111117893"/>
      <name val="Arial"/>
      <family val="2"/>
    </font>
    <font>
      <b/>
      <sz val="11"/>
      <color theme="1"/>
      <name val="Arial"/>
      <family val="2"/>
    </font>
    <font>
      <b/>
      <sz val="20"/>
      <name val="Arial"/>
      <family val="2"/>
    </font>
    <font>
      <b/>
      <sz val="20"/>
      <color theme="1"/>
      <name val="Arial"/>
      <family val="2"/>
    </font>
    <font>
      <b/>
      <sz val="12"/>
      <name val="Arial"/>
      <family val="2"/>
    </font>
    <font>
      <b/>
      <sz val="8"/>
      <name val="Arial"/>
      <family val="2"/>
    </font>
    <font>
      <sz val="16"/>
      <color theme="1"/>
      <name val="Arial"/>
      <family val="2"/>
    </font>
    <font>
      <sz val="11"/>
      <color rgb="FFFF0000"/>
      <name val="Arial"/>
      <family val="2"/>
    </font>
    <font>
      <sz val="16"/>
      <name val="Arial"/>
      <family val="2"/>
    </font>
    <font>
      <b/>
      <sz val="22"/>
      <name val="Arial"/>
      <family val="2"/>
    </font>
    <font>
      <b/>
      <sz val="11"/>
      <name val="Tahoma"/>
      <family val="2"/>
    </font>
    <font>
      <b/>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rgb="FF00B0F0"/>
        <bgColor indexed="64"/>
      </patternFill>
    </fill>
    <fill>
      <patternFill patternType="solid">
        <fgColor rgb="FFADDB7B"/>
        <bgColor indexed="64"/>
      </patternFill>
    </fill>
    <fill>
      <patternFill patternType="solid">
        <fgColor rgb="FF01B150"/>
        <bgColor indexed="64"/>
      </patternFill>
    </fill>
    <fill>
      <patternFill patternType="solid">
        <fgColor rgb="FFFFFC66"/>
        <bgColor indexed="64"/>
      </patternFill>
    </fill>
    <fill>
      <patternFill patternType="solid">
        <fgColor rgb="FFFF2500"/>
        <bgColor indexed="64"/>
      </patternFill>
    </fill>
    <fill>
      <patternFill patternType="solid">
        <fgColor theme="4" tint="0.79998168889431442"/>
        <bgColor theme="4" tint="0.79998168889431442"/>
      </patternFill>
    </fill>
    <fill>
      <patternFill patternType="solid">
        <fgColor rgb="FF4F81BD"/>
        <bgColor indexed="64"/>
      </patternFill>
    </fill>
    <fill>
      <patternFill patternType="solid">
        <fgColor rgb="FFFFFF00"/>
        <bgColor indexed="64"/>
      </patternFill>
    </fill>
    <fill>
      <patternFill patternType="solid">
        <fgColor theme="4" tint="0.39997558519241921"/>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dotted">
        <color rgb="FF1F497D"/>
      </left>
      <right/>
      <top style="dotted">
        <color rgb="FF1F497D"/>
      </top>
      <bottom style="dotted">
        <color rgb="FF1F497D"/>
      </bottom>
      <diagonal/>
    </border>
    <border>
      <left/>
      <right style="dotted">
        <color rgb="FF1F497D"/>
      </right>
      <top style="dotted">
        <color rgb="FF1F497D"/>
      </top>
      <bottom style="dotted">
        <color rgb="FF1F497D"/>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2" fillId="0" borderId="0"/>
    <xf numFmtId="0" fontId="2" fillId="0" borderId="0"/>
    <xf numFmtId="0" fontId="1" fillId="0" borderId="0"/>
    <xf numFmtId="0" fontId="2" fillId="0" borderId="0"/>
    <xf numFmtId="0" fontId="24" fillId="0" borderId="0"/>
    <xf numFmtId="9" fontId="27" fillId="0" borderId="0" applyFont="0" applyFill="0" applyBorder="0" applyAlignment="0" applyProtection="0"/>
  </cellStyleXfs>
  <cellXfs count="625">
    <xf numFmtId="0" fontId="0" fillId="0" borderId="0" xfId="0"/>
    <xf numFmtId="0" fontId="5" fillId="3" borderId="1" xfId="2" applyFont="1" applyFill="1" applyBorder="1" applyAlignment="1" applyProtection="1">
      <alignment horizontal="center" vertical="center" wrapText="1"/>
      <protection locked="0"/>
    </xf>
    <xf numFmtId="0" fontId="5" fillId="3" borderId="1" xfId="2" applyFont="1" applyFill="1" applyBorder="1" applyAlignment="1" applyProtection="1">
      <alignment horizontal="left"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6" fillId="0" borderId="0" xfId="2" applyFont="1" applyAlignment="1">
      <alignment vertical="center" wrapText="1"/>
    </xf>
    <xf numFmtId="0" fontId="5" fillId="0" borderId="0" xfId="2" applyFont="1" applyAlignment="1">
      <alignment horizontal="center" vertical="center" wrapText="1"/>
    </xf>
    <xf numFmtId="0" fontId="5" fillId="0" borderId="1" xfId="0" applyFont="1" applyBorder="1" applyAlignment="1" applyProtection="1">
      <alignment horizontal="left" vertical="center" wrapText="1"/>
      <protection locked="0"/>
    </xf>
    <xf numFmtId="0" fontId="7" fillId="0" borderId="1" xfId="2" applyFont="1" applyBorder="1" applyAlignment="1">
      <alignment vertical="center" wrapText="1"/>
    </xf>
    <xf numFmtId="9" fontId="2" fillId="0" borderId="0" xfId="0" applyNumberFormat="1" applyFont="1" applyAlignment="1">
      <alignment horizontal="left" vertical="center" wrapText="1"/>
    </xf>
    <xf numFmtId="0" fontId="8" fillId="0" borderId="0" xfId="0" applyFont="1" applyAlignment="1">
      <alignment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6" xfId="0" applyFont="1" applyBorder="1" applyAlignment="1">
      <alignment horizontal="center" vertical="center" wrapText="1"/>
    </xf>
    <xf numFmtId="0" fontId="5" fillId="0" borderId="3" xfId="2" applyFont="1" applyBorder="1" applyAlignment="1">
      <alignment horizontal="center" vertical="center" wrapText="1"/>
    </xf>
    <xf numFmtId="0" fontId="11" fillId="0" borderId="1" xfId="0" applyFont="1" applyBorder="1" applyAlignment="1">
      <alignment vertical="center" wrapText="1"/>
    </xf>
    <xf numFmtId="9" fontId="11" fillId="0" borderId="26"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0" fontId="11" fillId="0" borderId="33" xfId="0" applyFont="1" applyBorder="1" applyAlignment="1">
      <alignment vertical="center" wrapText="1"/>
    </xf>
    <xf numFmtId="0" fontId="11" fillId="0" borderId="1" xfId="0" applyFont="1" applyBorder="1" applyAlignment="1">
      <alignment horizontal="justify" vertical="center" wrapText="1"/>
    </xf>
    <xf numFmtId="0" fontId="11" fillId="0" borderId="26" xfId="0" applyFont="1" applyBorder="1" applyAlignment="1">
      <alignment vertical="center" wrapText="1"/>
    </xf>
    <xf numFmtId="0" fontId="11" fillId="8" borderId="3" xfId="0" applyFont="1" applyFill="1" applyBorder="1" applyAlignment="1">
      <alignment horizontal="center" vertical="center" wrapText="1"/>
    </xf>
    <xf numFmtId="0" fontId="4" fillId="0" borderId="0" xfId="2" applyFont="1" applyAlignment="1">
      <alignment horizontal="center" vertical="center" wrapText="1"/>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2" fillId="0" borderId="1" xfId="2" applyBorder="1" applyAlignment="1" applyProtection="1">
      <alignment horizontal="justify" vertical="center" wrapText="1"/>
      <protection locked="0"/>
    </xf>
    <xf numFmtId="0" fontId="5" fillId="4" borderId="0" xfId="2" applyFont="1" applyFill="1" applyAlignment="1">
      <alignment vertical="center" wrapText="1"/>
    </xf>
    <xf numFmtId="0" fontId="8" fillId="0" borderId="0" xfId="2" applyFont="1" applyAlignment="1">
      <alignment horizontal="center" vertical="center"/>
    </xf>
    <xf numFmtId="0" fontId="8" fillId="0" borderId="0" xfId="2" applyFont="1" applyAlignment="1">
      <alignment vertical="center"/>
    </xf>
    <xf numFmtId="0" fontId="8" fillId="0" borderId="24" xfId="2" applyFont="1" applyBorder="1" applyAlignment="1">
      <alignment vertical="center" wrapText="1"/>
    </xf>
    <xf numFmtId="0" fontId="8" fillId="0" borderId="4" xfId="2" applyFont="1" applyBorder="1" applyAlignment="1">
      <alignment vertical="center" wrapText="1"/>
    </xf>
    <xf numFmtId="0" fontId="8" fillId="0" borderId="0" xfId="2" applyFont="1" applyAlignment="1">
      <alignment horizontal="center" vertical="center" wrapText="1"/>
    </xf>
    <xf numFmtId="0" fontId="15" fillId="0" borderId="0" xfId="2" applyFont="1" applyAlignment="1">
      <alignment vertical="center" wrapText="1"/>
    </xf>
    <xf numFmtId="0" fontId="8" fillId="0" borderId="24" xfId="2" applyFont="1" applyBorder="1" applyAlignment="1">
      <alignment horizontal="center" vertical="center" wrapText="1"/>
    </xf>
    <xf numFmtId="0" fontId="8" fillId="0" borderId="4" xfId="2" applyFont="1" applyBorder="1" applyAlignment="1">
      <alignment horizontal="center" vertical="center" wrapText="1"/>
    </xf>
    <xf numFmtId="0" fontId="8" fillId="0" borderId="1" xfId="2" applyFont="1" applyBorder="1" applyAlignment="1">
      <alignment horizontal="center" vertical="center" wrapText="1"/>
    </xf>
    <xf numFmtId="0" fontId="8" fillId="0" borderId="8" xfId="2" applyFont="1" applyBorder="1" applyAlignment="1">
      <alignment horizontal="center" vertical="center" wrapText="1"/>
    </xf>
    <xf numFmtId="0" fontId="8" fillId="0" borderId="1" xfId="2" applyFont="1" applyBorder="1" applyAlignment="1">
      <alignment vertical="center" wrapText="1"/>
    </xf>
    <xf numFmtId="0" fontId="16" fillId="0" borderId="1" xfId="0" applyFont="1" applyBorder="1" applyAlignment="1">
      <alignment horizontal="center" vertical="center" wrapText="1" readingOrder="1"/>
    </xf>
    <xf numFmtId="0" fontId="16" fillId="0" borderId="26" xfId="0" applyFont="1" applyBorder="1" applyAlignment="1">
      <alignment horizontal="center" vertical="center" wrapText="1" readingOrder="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17" fillId="0" borderId="0" xfId="3" applyFont="1"/>
    <xf numFmtId="9" fontId="12" fillId="0" borderId="4" xfId="0" applyNumberFormat="1" applyFont="1" applyBorder="1" applyAlignment="1">
      <alignment horizontal="center" vertical="center" wrapText="1"/>
    </xf>
    <xf numFmtId="0" fontId="18" fillId="9" borderId="1" xfId="0" applyFont="1" applyFill="1" applyBorder="1" applyAlignment="1">
      <alignment horizontal="center" vertical="center" wrapText="1" readingOrder="1"/>
    </xf>
    <xf numFmtId="0" fontId="2" fillId="7" borderId="26" xfId="0" applyFont="1" applyFill="1" applyBorder="1" applyAlignment="1">
      <alignment horizontal="center" vertical="center" wrapText="1" readingOrder="1"/>
    </xf>
    <xf numFmtId="0" fontId="17" fillId="0" borderId="0" xfId="3" applyFont="1" applyAlignment="1">
      <alignment horizontal="center" vertical="center"/>
    </xf>
    <xf numFmtId="0" fontId="18" fillId="10" borderId="1" xfId="0" applyFont="1" applyFill="1" applyBorder="1" applyAlignment="1">
      <alignment horizontal="center" vertical="center" wrapText="1" readingOrder="1"/>
    </xf>
    <xf numFmtId="0" fontId="19" fillId="0" borderId="0" xfId="3" applyFont="1" applyAlignment="1">
      <alignment vertical="center" textRotation="90" wrapText="1"/>
    </xf>
    <xf numFmtId="0" fontId="20" fillId="0" borderId="0" xfId="3" applyFont="1" applyAlignment="1">
      <alignment horizontal="center" vertical="center" wrapText="1"/>
    </xf>
    <xf numFmtId="0" fontId="17" fillId="0" borderId="0" xfId="3" applyFont="1" applyAlignment="1">
      <alignment horizontal="center" vertical="center" wrapText="1"/>
    </xf>
    <xf numFmtId="0" fontId="18" fillId="6" borderId="1" xfId="0" applyFont="1" applyFill="1" applyBorder="1" applyAlignment="1">
      <alignment horizontal="center" vertical="center" wrapText="1" readingOrder="1"/>
    </xf>
    <xf numFmtId="0" fontId="16" fillId="0" borderId="28" xfId="0" applyFont="1" applyBorder="1" applyAlignment="1">
      <alignment horizontal="center" vertical="center" wrapText="1" readingOrder="1"/>
    </xf>
    <xf numFmtId="0" fontId="18" fillId="6" borderId="28" xfId="0" applyFont="1" applyFill="1" applyBorder="1" applyAlignment="1">
      <alignment horizontal="center" vertical="center" wrapText="1" readingOrder="1"/>
    </xf>
    <xf numFmtId="0" fontId="18" fillId="10" borderId="28" xfId="0" applyFont="1" applyFill="1" applyBorder="1" applyAlignment="1">
      <alignment horizontal="center" vertical="center" wrapText="1" readingOrder="1"/>
    </xf>
    <xf numFmtId="0" fontId="18" fillId="9" borderId="28" xfId="0" applyFont="1" applyFill="1" applyBorder="1" applyAlignment="1">
      <alignment horizontal="center" vertical="center" wrapText="1" readingOrder="1"/>
    </xf>
    <xf numFmtId="0" fontId="2" fillId="7" borderId="29" xfId="0" applyFont="1" applyFill="1" applyBorder="1" applyAlignment="1">
      <alignment horizontal="center" vertical="center" wrapText="1" readingOrder="1"/>
    </xf>
    <xf numFmtId="0" fontId="2" fillId="0" borderId="28" xfId="0" applyFont="1" applyBorder="1" applyAlignment="1">
      <alignment horizontal="center" vertical="center" wrapText="1" readingOrder="1"/>
    </xf>
    <xf numFmtId="0" fontId="17" fillId="0" borderId="0" xfId="3" applyFont="1" applyAlignment="1">
      <alignment vertical="center"/>
    </xf>
    <xf numFmtId="0" fontId="2" fillId="7" borderId="1" xfId="0" applyFont="1" applyFill="1" applyBorder="1" applyAlignment="1">
      <alignment horizontal="center" vertical="center" wrapText="1" readingOrder="1"/>
    </xf>
    <xf numFmtId="0" fontId="15" fillId="0" borderId="0" xfId="0" applyFont="1" applyAlignment="1">
      <alignment vertical="center" readingOrder="1"/>
    </xf>
    <xf numFmtId="0" fontId="21"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8" fillId="0" borderId="0" xfId="2" applyFont="1" applyAlignment="1">
      <alignment horizontal="left" vertical="center"/>
    </xf>
    <xf numFmtId="0" fontId="8" fillId="0" borderId="0" xfId="2" applyFont="1" applyAlignment="1">
      <alignment vertical="center" wrapText="1"/>
    </xf>
    <xf numFmtId="9" fontId="12" fillId="0" borderId="4" xfId="0" applyNumberFormat="1" applyFont="1" applyBorder="1" applyAlignment="1">
      <alignment horizontal="left" vertical="center" wrapText="1"/>
    </xf>
    <xf numFmtId="14" fontId="8" fillId="0" borderId="0" xfId="2" applyNumberFormat="1" applyFont="1" applyAlignment="1">
      <alignment horizontal="center" vertical="center"/>
    </xf>
    <xf numFmtId="14" fontId="8" fillId="0" borderId="1" xfId="2" applyNumberFormat="1" applyFont="1" applyBorder="1" applyAlignment="1">
      <alignment horizontal="center" vertical="center" wrapText="1"/>
    </xf>
    <xf numFmtId="0" fontId="12" fillId="0" borderId="0" xfId="0" applyFont="1" applyAlignment="1">
      <alignment wrapText="1"/>
    </xf>
    <xf numFmtId="0" fontId="14" fillId="0" borderId="1" xfId="0" applyFont="1" applyBorder="1" applyAlignment="1">
      <alignment wrapText="1"/>
    </xf>
    <xf numFmtId="0" fontId="12" fillId="0" borderId="1" xfId="0" applyFont="1" applyBorder="1" applyAlignment="1">
      <alignment wrapText="1"/>
    </xf>
    <xf numFmtId="0" fontId="14" fillId="0" borderId="4" xfId="0" applyFont="1" applyBorder="1" applyAlignment="1">
      <alignment wrapText="1"/>
    </xf>
    <xf numFmtId="9" fontId="12" fillId="0" borderId="1" xfId="0" applyNumberFormat="1" applyFont="1" applyBorder="1" applyAlignment="1">
      <alignment wrapText="1"/>
    </xf>
    <xf numFmtId="0" fontId="12" fillId="0" borderId="4" xfId="0" applyFont="1" applyBorder="1" applyAlignment="1">
      <alignment wrapText="1"/>
    </xf>
    <xf numFmtId="0" fontId="7" fillId="0" borderId="1" xfId="2" applyFont="1" applyBorder="1" applyAlignment="1">
      <alignment horizontal="center" vertical="center" wrapText="1"/>
    </xf>
    <xf numFmtId="0" fontId="14" fillId="0" borderId="1" xfId="0" applyFont="1" applyBorder="1" applyAlignment="1">
      <alignment horizontal="center" wrapText="1"/>
    </xf>
    <xf numFmtId="0" fontId="5" fillId="0" borderId="1" xfId="0" applyFont="1" applyBorder="1" applyAlignment="1">
      <alignment horizontal="left" vertical="center" wrapText="1"/>
    </xf>
    <xf numFmtId="0" fontId="12" fillId="0" borderId="8" xfId="0" applyFont="1" applyBorder="1" applyAlignment="1">
      <alignment wrapText="1"/>
    </xf>
    <xf numFmtId="0" fontId="14" fillId="0" borderId="0" xfId="0" applyFont="1" applyAlignment="1">
      <alignment wrapText="1"/>
    </xf>
    <xf numFmtId="0" fontId="12" fillId="0" borderId="11" xfId="0" applyFont="1" applyBorder="1" applyAlignment="1">
      <alignment wrapText="1"/>
    </xf>
    <xf numFmtId="0" fontId="12" fillId="0" borderId="34" xfId="0" applyFont="1" applyBorder="1" applyAlignment="1">
      <alignment wrapText="1"/>
    </xf>
    <xf numFmtId="0" fontId="12" fillId="0" borderId="3" xfId="0" applyFont="1" applyBorder="1" applyAlignment="1">
      <alignment wrapText="1"/>
    </xf>
    <xf numFmtId="0" fontId="12" fillId="0" borderId="26" xfId="0" applyFont="1" applyBorder="1" applyAlignment="1">
      <alignment wrapText="1"/>
    </xf>
    <xf numFmtId="0" fontId="2" fillId="2" borderId="3" xfId="2" applyFill="1" applyBorder="1" applyAlignment="1">
      <alignment wrapText="1"/>
    </xf>
    <xf numFmtId="0" fontId="12" fillId="0" borderId="27" xfId="0" applyFont="1" applyBorder="1" applyAlignment="1">
      <alignment wrapText="1"/>
    </xf>
    <xf numFmtId="0" fontId="12" fillId="0" borderId="29" xfId="0" applyFont="1" applyBorder="1" applyAlignment="1">
      <alignment wrapText="1"/>
    </xf>
    <xf numFmtId="0" fontId="12" fillId="0" borderId="24" xfId="0" applyFont="1" applyBorder="1" applyAlignment="1">
      <alignment wrapText="1"/>
    </xf>
    <xf numFmtId="0" fontId="12" fillId="0" borderId="33" xfId="0" applyFont="1" applyBorder="1" applyAlignment="1">
      <alignment wrapText="1"/>
    </xf>
    <xf numFmtId="0" fontId="2" fillId="2" borderId="27" xfId="2" applyFill="1" applyBorder="1" applyAlignment="1">
      <alignment wrapText="1"/>
    </xf>
    <xf numFmtId="0" fontId="13" fillId="0" borderId="29" xfId="0" applyFont="1" applyBorder="1" applyAlignment="1">
      <alignment horizontal="left" vertical="center" wrapText="1"/>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10" fillId="0" borderId="8" xfId="0" applyFont="1" applyBorder="1" applyAlignment="1">
      <alignment horizontal="center" vertical="center" wrapText="1"/>
    </xf>
    <xf numFmtId="0" fontId="11" fillId="0" borderId="8" xfId="0" applyFont="1" applyBorder="1" applyAlignment="1">
      <alignment horizontal="center" vertical="center" wrapText="1"/>
    </xf>
    <xf numFmtId="0" fontId="23" fillId="0" borderId="19" xfId="2" applyFont="1" applyBorder="1" applyAlignment="1">
      <alignment horizontal="center" vertical="center" wrapText="1"/>
    </xf>
    <xf numFmtId="0" fontId="23" fillId="0" borderId="38" xfId="2" applyFont="1" applyBorder="1" applyAlignment="1">
      <alignment horizontal="center" vertical="center" wrapText="1"/>
    </xf>
    <xf numFmtId="0" fontId="2" fillId="0" borderId="1" xfId="0" applyFont="1" applyBorder="1" applyAlignment="1">
      <alignment wrapText="1"/>
    </xf>
    <xf numFmtId="0" fontId="18" fillId="0" borderId="0" xfId="0" applyFont="1" applyAlignment="1">
      <alignment horizontal="center" vertical="center" wrapText="1" readingOrder="1"/>
    </xf>
    <xf numFmtId="9" fontId="12" fillId="0" borderId="0" xfId="0" applyNumberFormat="1" applyFont="1" applyAlignment="1">
      <alignment horizontal="center" vertical="center" wrapText="1"/>
    </xf>
    <xf numFmtId="9" fontId="12" fillId="0" borderId="0" xfId="0" applyNumberFormat="1" applyFont="1" applyAlignment="1">
      <alignment horizontal="left" vertical="center" wrapText="1"/>
    </xf>
    <xf numFmtId="0" fontId="5" fillId="0" borderId="8" xfId="2" applyFont="1" applyBorder="1" applyAlignment="1">
      <alignment horizontal="justify" vertical="center" wrapText="1"/>
    </xf>
    <xf numFmtId="3" fontId="5" fillId="3" borderId="3" xfId="2" applyNumberFormat="1" applyFont="1" applyFill="1" applyBorder="1" applyAlignment="1" applyProtection="1">
      <alignment horizontal="center" vertical="center" wrapText="1"/>
      <protection locked="0"/>
    </xf>
    <xf numFmtId="0" fontId="5" fillId="3" borderId="3" xfId="2" applyFont="1" applyFill="1" applyBorder="1" applyAlignment="1" applyProtection="1">
      <alignment horizontal="center" vertical="center" wrapText="1"/>
      <protection locked="0"/>
    </xf>
    <xf numFmtId="0" fontId="5" fillId="3" borderId="27" xfId="2" applyFont="1" applyFill="1" applyBorder="1" applyAlignment="1" applyProtection="1">
      <alignment horizontal="center" vertical="center" wrapText="1"/>
      <protection locked="0"/>
    </xf>
    <xf numFmtId="9" fontId="8" fillId="0" borderId="0" xfId="0" applyNumberFormat="1" applyFont="1" applyAlignment="1">
      <alignment horizontal="left" vertical="center" wrapText="1"/>
    </xf>
    <xf numFmtId="14" fontId="2" fillId="0" borderId="0" xfId="0" applyNumberFormat="1" applyFont="1" applyAlignment="1">
      <alignment horizontal="left" vertical="center" wrapText="1"/>
    </xf>
    <xf numFmtId="14" fontId="8"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7" fillId="0" borderId="0" xfId="2" applyFont="1" applyAlignment="1">
      <alignment horizontal="left" vertical="center" wrapText="1"/>
    </xf>
    <xf numFmtId="0" fontId="5" fillId="4" borderId="0" xfId="2" applyFont="1" applyFill="1" applyAlignment="1">
      <alignment horizontal="left" vertical="center" wrapText="1"/>
    </xf>
    <xf numFmtId="0" fontId="7" fillId="0" borderId="0" xfId="2" applyFont="1" applyAlignment="1">
      <alignment vertical="center" wrapText="1"/>
    </xf>
    <xf numFmtId="0" fontId="5" fillId="0" borderId="0" xfId="2" applyFont="1" applyAlignment="1" applyProtection="1">
      <alignment horizontal="left" vertical="justify" wrapText="1"/>
      <protection locked="0"/>
    </xf>
    <xf numFmtId="0" fontId="7" fillId="0" borderId="0" xfId="2" applyFont="1" applyAlignment="1">
      <alignment horizontal="right" vertical="center" wrapText="1"/>
    </xf>
    <xf numFmtId="14" fontId="5" fillId="0" borderId="0" xfId="2" applyNumberFormat="1" applyFont="1" applyAlignment="1" applyProtection="1">
      <alignment horizontal="center" vertical="center" wrapText="1"/>
      <protection locked="0"/>
    </xf>
    <xf numFmtId="14" fontId="2" fillId="0" borderId="0" xfId="0" applyNumberFormat="1" applyFont="1" applyAlignment="1">
      <alignment horizontal="right" vertical="center" wrapText="1"/>
    </xf>
    <xf numFmtId="0" fontId="8" fillId="0" borderId="0" xfId="0" applyFont="1" applyAlignment="1">
      <alignment horizontal="right" vertical="center" wrapText="1"/>
    </xf>
    <xf numFmtId="14" fontId="2" fillId="0" borderId="0" xfId="0" applyNumberFormat="1" applyFont="1" applyAlignment="1">
      <alignment vertical="center" wrapText="1"/>
    </xf>
    <xf numFmtId="14" fontId="8" fillId="0" borderId="0" xfId="0" applyNumberFormat="1" applyFont="1" applyAlignment="1">
      <alignment horizontal="center" vertical="center" wrapText="1"/>
    </xf>
    <xf numFmtId="0" fontId="8" fillId="0" borderId="11" xfId="2" applyFont="1" applyBorder="1" applyAlignment="1">
      <alignment horizontal="center" vertical="center" wrapText="1"/>
    </xf>
    <xf numFmtId="0" fontId="8" fillId="0" borderId="9" xfId="2" applyFont="1" applyBorder="1" applyAlignment="1">
      <alignment horizontal="center" vertical="center" wrapText="1"/>
    </xf>
    <xf numFmtId="0" fontId="8" fillId="0" borderId="46" xfId="2" applyFont="1" applyBorder="1" applyAlignment="1">
      <alignment horizontal="center" vertical="center" wrapText="1"/>
    </xf>
    <xf numFmtId="0" fontId="11" fillId="0" borderId="0" xfId="0" applyFont="1" applyAlignment="1">
      <alignment horizontal="center" vertical="center" wrapText="1"/>
    </xf>
    <xf numFmtId="9" fontId="11" fillId="0" borderId="0" xfId="0" applyNumberFormat="1" applyFont="1" applyAlignment="1">
      <alignment horizontal="center" vertical="center" wrapText="1"/>
    </xf>
    <xf numFmtId="0" fontId="15" fillId="0" borderId="1" xfId="2" applyFont="1" applyBorder="1" applyAlignment="1">
      <alignment horizontal="left" vertical="center"/>
    </xf>
    <xf numFmtId="0" fontId="14" fillId="0" borderId="0" xfId="0" applyFont="1" applyAlignment="1">
      <alignment horizontal="center"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11" fillId="12" borderId="3" xfId="0" applyFont="1" applyFill="1" applyBorder="1" applyAlignment="1">
      <alignment horizontal="center" vertical="center" wrapText="1"/>
    </xf>
    <xf numFmtId="0" fontId="11" fillId="13" borderId="3"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22" fillId="2" borderId="1" xfId="2" applyFont="1" applyFill="1" applyBorder="1" applyAlignment="1">
      <alignment horizontal="center" vertical="center" wrapText="1"/>
    </xf>
    <xf numFmtId="0" fontId="7" fillId="0" borderId="4" xfId="2" applyFont="1" applyBorder="1" applyAlignment="1">
      <alignment vertical="center" wrapText="1"/>
    </xf>
    <xf numFmtId="0" fontId="4" fillId="0" borderId="8" xfId="2" applyFont="1" applyBorder="1" applyAlignment="1">
      <alignment horizontal="justify" vertical="center" wrapText="1"/>
    </xf>
    <xf numFmtId="0" fontId="12" fillId="0" borderId="0" xfId="0" applyFont="1" applyAlignment="1">
      <alignment vertical="top" wrapText="1"/>
    </xf>
    <xf numFmtId="0" fontId="25" fillId="0" borderId="0" xfId="0" applyFont="1" applyAlignment="1">
      <alignment wrapText="1"/>
    </xf>
    <xf numFmtId="0" fontId="26" fillId="0" borderId="1" xfId="0" applyFont="1" applyBorder="1" applyAlignment="1">
      <alignment horizontal="justify" vertical="center" wrapText="1"/>
    </xf>
    <xf numFmtId="0" fontId="26" fillId="4" borderId="1" xfId="0" applyFont="1" applyFill="1" applyBorder="1" applyAlignment="1">
      <alignment horizontal="left" vertical="center" wrapText="1"/>
    </xf>
    <xf numFmtId="0" fontId="26" fillId="4" borderId="1" xfId="0" applyFont="1" applyFill="1" applyBorder="1" applyAlignment="1">
      <alignment horizontal="justify" vertical="center" wrapText="1"/>
    </xf>
    <xf numFmtId="0" fontId="26" fillId="0" borderId="1" xfId="0" applyFont="1" applyBorder="1" applyAlignment="1">
      <alignment horizontal="left" vertical="center"/>
    </xf>
    <xf numFmtId="0" fontId="25" fillId="0" borderId="0" xfId="0" applyFont="1" applyAlignment="1">
      <alignment horizontal="left" vertical="top" wrapText="1"/>
    </xf>
    <xf numFmtId="0" fontId="26" fillId="16" borderId="1" xfId="0" applyFont="1" applyFill="1" applyBorder="1" applyAlignment="1">
      <alignment horizontal="justify" vertical="center" wrapText="1"/>
    </xf>
    <xf numFmtId="0" fontId="28" fillId="17" borderId="76" xfId="0" applyFont="1" applyFill="1" applyBorder="1" applyAlignment="1">
      <alignment horizontal="justify" vertical="center" wrapText="1"/>
    </xf>
    <xf numFmtId="9" fontId="26" fillId="16" borderId="1" xfId="6" applyFont="1" applyFill="1" applyBorder="1" applyAlignment="1">
      <alignment horizontal="justify" vertical="center" wrapText="1"/>
    </xf>
    <xf numFmtId="0" fontId="28" fillId="17" borderId="76" xfId="0" applyFont="1" applyFill="1" applyBorder="1" applyAlignment="1">
      <alignment horizontal="center" vertical="center" wrapText="1"/>
    </xf>
    <xf numFmtId="0" fontId="7" fillId="0" borderId="7" xfId="2" applyFont="1" applyBorder="1" applyAlignment="1">
      <alignment horizontal="center" vertical="center" wrapText="1"/>
    </xf>
    <xf numFmtId="0" fontId="5" fillId="0" borderId="1" xfId="2" applyFont="1" applyBorder="1" applyAlignment="1" applyProtection="1">
      <alignment horizontal="center" vertical="center" wrapText="1"/>
      <protection locked="0"/>
    </xf>
    <xf numFmtId="0" fontId="5" fillId="0" borderId="5" xfId="2" applyFont="1" applyBorder="1" applyAlignment="1" applyProtection="1">
      <alignment horizontal="center" vertical="center" wrapText="1"/>
      <protection locked="0"/>
    </xf>
    <xf numFmtId="0" fontId="4" fillId="0" borderId="1" xfId="2" applyFont="1" applyBorder="1" applyAlignment="1">
      <alignment vertical="center" wrapText="1"/>
    </xf>
    <xf numFmtId="0" fontId="6" fillId="0" borderId="1" xfId="2" applyFont="1" applyBorder="1" applyAlignment="1">
      <alignment vertical="center" wrapText="1"/>
    </xf>
    <xf numFmtId="0" fontId="5" fillId="3" borderId="1" xfId="0" applyFont="1" applyFill="1" applyBorder="1" applyAlignment="1">
      <alignment horizontal="left" vertical="center" wrapText="1"/>
    </xf>
    <xf numFmtId="14" fontId="5" fillId="0" borderId="1" xfId="2" applyNumberFormat="1" applyFont="1" applyBorder="1" applyAlignment="1" applyProtection="1">
      <alignment vertical="center" wrapText="1"/>
      <protection locked="0"/>
    </xf>
    <xf numFmtId="14" fontId="5" fillId="0" borderId="19" xfId="2" applyNumberFormat="1" applyFont="1" applyBorder="1" applyAlignment="1" applyProtection="1">
      <alignment vertical="center" wrapText="1"/>
      <protection locked="0"/>
    </xf>
    <xf numFmtId="0" fontId="7" fillId="0" borderId="11" xfId="2" applyFont="1" applyBorder="1" applyAlignment="1">
      <alignment horizontal="center" vertical="center" wrapText="1"/>
    </xf>
    <xf numFmtId="0" fontId="7" fillId="0" borderId="9" xfId="2" applyFont="1" applyBorder="1" applyAlignment="1">
      <alignment horizontal="center" vertical="center" wrapText="1"/>
    </xf>
    <xf numFmtId="0" fontId="7" fillId="0" borderId="65" xfId="2" applyFont="1" applyBorder="1" applyAlignment="1">
      <alignment horizontal="center" vertical="center" wrapText="1"/>
    </xf>
    <xf numFmtId="0" fontId="7" fillId="0" borderId="4" xfId="2" applyFont="1" applyBorder="1" applyAlignment="1">
      <alignment horizontal="center" vertical="center" wrapText="1"/>
    </xf>
    <xf numFmtId="14" fontId="7" fillId="0" borderId="4" xfId="2" applyNumberFormat="1" applyFont="1" applyBorder="1" applyAlignment="1" applyProtection="1">
      <alignment horizontal="center" vertical="center" wrapText="1"/>
      <protection locked="0"/>
    </xf>
    <xf numFmtId="0" fontId="5" fillId="0" borderId="1" xfId="2" applyFont="1" applyBorder="1" applyAlignment="1">
      <alignment horizontal="left" vertical="center" wrapText="1"/>
    </xf>
    <xf numFmtId="0" fontId="34" fillId="0" borderId="1" xfId="2" applyFont="1" applyBorder="1" applyAlignment="1">
      <alignment horizontal="center" vertical="center" wrapText="1"/>
    </xf>
    <xf numFmtId="0" fontId="35" fillId="4" borderId="0" xfId="0" applyFont="1" applyFill="1" applyAlignment="1">
      <alignment wrapText="1"/>
    </xf>
    <xf numFmtId="0" fontId="2" fillId="4" borderId="42" xfId="4" applyFill="1" applyBorder="1" applyAlignment="1">
      <alignment wrapText="1"/>
    </xf>
    <xf numFmtId="0" fontId="2" fillId="4" borderId="43" xfId="4" applyFill="1" applyBorder="1" applyAlignment="1">
      <alignment wrapText="1"/>
    </xf>
    <xf numFmtId="0" fontId="2" fillId="4" borderId="44" xfId="4" applyFill="1" applyBorder="1" applyAlignment="1">
      <alignment wrapText="1"/>
    </xf>
    <xf numFmtId="0" fontId="38" fillId="4" borderId="42" xfId="4" quotePrefix="1" applyFont="1" applyFill="1" applyBorder="1" applyAlignment="1">
      <alignment horizontal="left" vertical="top" wrapText="1"/>
    </xf>
    <xf numFmtId="0" fontId="5" fillId="4" borderId="15" xfId="4" quotePrefix="1" applyFont="1" applyFill="1" applyBorder="1" applyAlignment="1">
      <alignment horizontal="justify" vertical="center" wrapText="1"/>
    </xf>
    <xf numFmtId="0" fontId="5" fillId="4" borderId="0" xfId="4" quotePrefix="1" applyFont="1" applyFill="1" applyAlignment="1">
      <alignment horizontal="justify" vertical="center" wrapText="1"/>
    </xf>
    <xf numFmtId="0" fontId="5" fillId="4" borderId="2" xfId="4" quotePrefix="1" applyFont="1" applyFill="1" applyBorder="1" applyAlignment="1">
      <alignment horizontal="justify" vertical="center" wrapText="1"/>
    </xf>
    <xf numFmtId="0" fontId="5" fillId="4" borderId="42" xfId="4" quotePrefix="1" applyFont="1" applyFill="1" applyBorder="1" applyAlignment="1">
      <alignment horizontal="left" vertical="top" wrapText="1"/>
    </xf>
    <xf numFmtId="0" fontId="5" fillId="4" borderId="43" xfId="4" quotePrefix="1" applyFont="1" applyFill="1" applyBorder="1" applyAlignment="1">
      <alignment horizontal="left" vertical="top" wrapText="1"/>
    </xf>
    <xf numFmtId="0" fontId="5" fillId="4" borderId="44" xfId="4" quotePrefix="1" applyFont="1" applyFill="1" applyBorder="1" applyAlignment="1">
      <alignment horizontal="left" vertical="top" wrapText="1"/>
    </xf>
    <xf numFmtId="0" fontId="35" fillId="0" borderId="0" xfId="0" applyFont="1" applyAlignment="1">
      <alignment wrapText="1"/>
    </xf>
    <xf numFmtId="0" fontId="38" fillId="4" borderId="43" xfId="4" quotePrefix="1" applyFont="1" applyFill="1" applyBorder="1" applyAlignment="1">
      <alignment horizontal="left" vertical="top" wrapText="1"/>
    </xf>
    <xf numFmtId="0" fontId="38" fillId="4" borderId="44" xfId="4" quotePrefix="1" applyFont="1" applyFill="1" applyBorder="1" applyAlignment="1">
      <alignment horizontal="left" vertical="top" wrapText="1"/>
    </xf>
    <xf numFmtId="0" fontId="38" fillId="4" borderId="15" xfId="4" quotePrefix="1" applyFont="1" applyFill="1" applyBorder="1" applyAlignment="1">
      <alignment horizontal="left" vertical="top" wrapText="1"/>
    </xf>
    <xf numFmtId="0" fontId="38" fillId="4" borderId="0" xfId="4" quotePrefix="1" applyFont="1" applyFill="1" applyAlignment="1">
      <alignment horizontal="left" vertical="top" wrapText="1"/>
    </xf>
    <xf numFmtId="0" fontId="38" fillId="4" borderId="2" xfId="4" quotePrefix="1" applyFont="1" applyFill="1" applyBorder="1" applyAlignment="1">
      <alignment horizontal="left" vertical="top" wrapText="1"/>
    </xf>
    <xf numFmtId="0" fontId="2" fillId="4" borderId="15" xfId="4" applyFill="1" applyBorder="1" applyAlignment="1">
      <alignment wrapText="1"/>
    </xf>
    <xf numFmtId="0" fontId="2" fillId="4" borderId="0" xfId="4" applyFill="1" applyAlignment="1">
      <alignment wrapText="1"/>
    </xf>
    <xf numFmtId="0" fontId="2" fillId="4" borderId="2" xfId="4" applyFill="1" applyBorder="1" applyAlignment="1">
      <alignment wrapText="1"/>
    </xf>
    <xf numFmtId="0" fontId="40" fillId="4" borderId="43" xfId="5" applyFont="1" applyFill="1" applyBorder="1" applyAlignment="1">
      <alignment horizontal="left" vertical="top" wrapText="1" readingOrder="1"/>
    </xf>
    <xf numFmtId="0" fontId="41" fillId="4" borderId="43" xfId="4" applyFont="1" applyFill="1" applyBorder="1" applyAlignment="1">
      <alignment horizontal="justify" vertical="center" wrapText="1"/>
    </xf>
    <xf numFmtId="0" fontId="38" fillId="4" borderId="15" xfId="4" quotePrefix="1" applyFont="1" applyFill="1" applyBorder="1" applyAlignment="1">
      <alignment vertical="top" wrapText="1"/>
    </xf>
    <xf numFmtId="0" fontId="38" fillId="4" borderId="0" xfId="4" quotePrefix="1" applyFont="1" applyFill="1" applyAlignment="1">
      <alignment vertical="top" wrapText="1"/>
    </xf>
    <xf numFmtId="0" fontId="38" fillId="4" borderId="2" xfId="4" quotePrefix="1" applyFont="1" applyFill="1" applyBorder="1" applyAlignment="1">
      <alignment vertical="top" wrapText="1"/>
    </xf>
    <xf numFmtId="0" fontId="38" fillId="4" borderId="42" xfId="4" quotePrefix="1" applyFont="1" applyFill="1" applyBorder="1" applyAlignment="1">
      <alignment vertical="top" wrapText="1"/>
    </xf>
    <xf numFmtId="0" fontId="38" fillId="4" borderId="43" xfId="4" quotePrefix="1" applyFont="1" applyFill="1" applyBorder="1" applyAlignment="1">
      <alignment vertical="top" wrapText="1"/>
    </xf>
    <xf numFmtId="0" fontId="38" fillId="4" borderId="44" xfId="4" quotePrefix="1" applyFont="1" applyFill="1" applyBorder="1" applyAlignment="1">
      <alignment vertical="top" wrapText="1"/>
    </xf>
    <xf numFmtId="0" fontId="38" fillId="4" borderId="66" xfId="4" quotePrefix="1" applyFont="1" applyFill="1" applyBorder="1" applyAlignment="1">
      <alignment horizontal="left" vertical="top" wrapText="1"/>
    </xf>
    <xf numFmtId="0" fontId="38" fillId="4" borderId="10" xfId="4" quotePrefix="1" applyFont="1" applyFill="1" applyBorder="1" applyAlignment="1">
      <alignment horizontal="left" vertical="top" wrapText="1"/>
    </xf>
    <xf numFmtId="0" fontId="38" fillId="4" borderId="68" xfId="4" quotePrefix="1" applyFont="1" applyFill="1" applyBorder="1" applyAlignment="1">
      <alignment horizontal="left" vertical="top" wrapText="1"/>
    </xf>
    <xf numFmtId="0" fontId="7" fillId="4" borderId="0" xfId="4" quotePrefix="1" applyFont="1" applyFill="1" applyAlignment="1">
      <alignment horizontal="left" vertical="top" wrapText="1"/>
    </xf>
    <xf numFmtId="0" fontId="7" fillId="4" borderId="2" xfId="4" quotePrefix="1" applyFont="1" applyFill="1" applyBorder="1" applyAlignment="1">
      <alignment horizontal="left" vertical="top" wrapText="1"/>
    </xf>
    <xf numFmtId="0" fontId="8" fillId="4" borderId="0" xfId="4" applyFont="1" applyFill="1" applyAlignment="1">
      <alignment horizontal="left" vertical="center" wrapText="1"/>
    </xf>
    <xf numFmtId="0" fontId="2" fillId="4" borderId="0" xfId="4" applyFill="1" applyAlignment="1">
      <alignment horizontal="left" vertical="center" wrapText="1"/>
    </xf>
    <xf numFmtId="0" fontId="2" fillId="4" borderId="0" xfId="4" quotePrefix="1" applyFill="1" applyAlignment="1">
      <alignment horizontal="left" vertical="center" wrapText="1"/>
    </xf>
    <xf numFmtId="0" fontId="8" fillId="11" borderId="3" xfId="4" applyFont="1" applyFill="1" applyBorder="1" applyAlignment="1">
      <alignment horizontal="center" wrapText="1"/>
    </xf>
    <xf numFmtId="0" fontId="8" fillId="4" borderId="3" xfId="4" applyFont="1" applyFill="1" applyBorder="1" applyAlignment="1">
      <alignment horizontal="center" vertical="center"/>
    </xf>
    <xf numFmtId="0" fontId="2" fillId="4" borderId="0" xfId="4" applyFill="1"/>
    <xf numFmtId="0" fontId="2" fillId="4" borderId="2" xfId="4" applyFill="1" applyBorder="1"/>
    <xf numFmtId="0" fontId="35" fillId="4" borderId="0" xfId="0" applyFont="1" applyFill="1"/>
    <xf numFmtId="0" fontId="8" fillId="4" borderId="3" xfId="4" applyFont="1" applyFill="1" applyBorder="1" applyAlignment="1">
      <alignment horizontal="center" vertical="center" wrapText="1"/>
    </xf>
    <xf numFmtId="0" fontId="40" fillId="4" borderId="0" xfId="0" applyFont="1" applyFill="1" applyAlignment="1">
      <alignment horizontal="left" vertical="center" wrapText="1"/>
    </xf>
    <xf numFmtId="0" fontId="41" fillId="4" borderId="0" xfId="0" applyFont="1" applyFill="1" applyAlignment="1">
      <alignment horizontal="left" vertical="top" wrapText="1"/>
    </xf>
    <xf numFmtId="0" fontId="2" fillId="4" borderId="14" xfId="4" applyFill="1" applyBorder="1" applyAlignment="1">
      <alignment wrapText="1"/>
    </xf>
    <xf numFmtId="0" fontId="2" fillId="4" borderId="13" xfId="4" applyFill="1" applyBorder="1" applyAlignment="1">
      <alignment wrapText="1"/>
    </xf>
    <xf numFmtId="0" fontId="2" fillId="4" borderId="12" xfId="4" applyFill="1" applyBorder="1" applyAlignment="1">
      <alignment wrapText="1"/>
    </xf>
    <xf numFmtId="0" fontId="43" fillId="4" borderId="5" xfId="0" applyFont="1" applyFill="1" applyBorder="1" applyAlignment="1">
      <alignment wrapText="1"/>
    </xf>
    <xf numFmtId="0" fontId="5" fillId="0" borderId="0" xfId="2" applyFont="1" applyAlignment="1">
      <alignment vertical="center" wrapText="1"/>
    </xf>
    <xf numFmtId="0" fontId="5" fillId="0" borderId="1" xfId="2" applyFont="1" applyBorder="1" applyAlignment="1">
      <alignment horizontal="center" vertical="center" wrapText="1"/>
    </xf>
    <xf numFmtId="0" fontId="2" fillId="2" borderId="0" xfId="2" applyFill="1" applyAlignment="1">
      <alignment horizontal="center"/>
    </xf>
    <xf numFmtId="0" fontId="46" fillId="0" borderId="0" xfId="2" applyFont="1" applyAlignment="1">
      <alignment horizontal="center" vertical="center"/>
    </xf>
    <xf numFmtId="0" fontId="2" fillId="2" borderId="0" xfId="2" applyFill="1"/>
    <xf numFmtId="0" fontId="8" fillId="2" borderId="0" xfId="2" applyFont="1" applyFill="1" applyAlignment="1">
      <alignment vertical="center" wrapText="1"/>
    </xf>
    <xf numFmtId="0" fontId="2" fillId="2" borderId="0" xfId="2" applyFill="1" applyAlignment="1">
      <alignment horizontal="center" vertical="center"/>
    </xf>
    <xf numFmtId="0" fontId="7" fillId="0" borderId="24" xfId="2" applyFont="1" applyBorder="1" applyAlignment="1">
      <alignment horizontal="center" vertical="center" wrapText="1"/>
    </xf>
    <xf numFmtId="9" fontId="7" fillId="0" borderId="11" xfId="2" applyNumberFormat="1" applyFont="1" applyBorder="1" applyAlignment="1">
      <alignment horizontal="center" vertical="center" wrapText="1"/>
    </xf>
    <xf numFmtId="0" fontId="7" fillId="0" borderId="33" xfId="2" applyFont="1" applyBorder="1" applyAlignment="1">
      <alignment horizontal="center" vertical="center" wrapText="1"/>
    </xf>
    <xf numFmtId="9" fontId="7" fillId="0" borderId="34" xfId="2" applyNumberFormat="1" applyFont="1" applyBorder="1" applyAlignment="1">
      <alignment horizontal="center" vertical="center" wrapText="1"/>
    </xf>
    <xf numFmtId="9" fontId="7" fillId="0" borderId="6" xfId="2" applyNumberFormat="1" applyFont="1" applyBorder="1" applyAlignment="1">
      <alignment horizontal="center" vertical="center" wrapText="1"/>
    </xf>
    <xf numFmtId="9" fontId="7" fillId="0" borderId="36" xfId="2" applyNumberFormat="1" applyFont="1" applyBorder="1" applyAlignment="1">
      <alignment horizontal="center" vertical="center" wrapText="1"/>
    </xf>
    <xf numFmtId="9" fontId="7" fillId="0" borderId="25" xfId="2" applyNumberFormat="1" applyFont="1" applyBorder="1" applyAlignment="1">
      <alignment horizontal="center" vertical="center" wrapText="1"/>
    </xf>
    <xf numFmtId="0" fontId="7" fillId="0" borderId="0" xfId="2" applyFont="1" applyAlignment="1">
      <alignment horizontal="center" vertical="center" wrapText="1"/>
    </xf>
    <xf numFmtId="9" fontId="35" fillId="0" borderId="11" xfId="0" applyNumberFormat="1" applyFont="1" applyBorder="1" applyAlignment="1">
      <alignment horizontal="center" vertical="center" wrapText="1"/>
    </xf>
    <xf numFmtId="9" fontId="35" fillId="0" borderId="33" xfId="0" applyNumberFormat="1" applyFont="1" applyBorder="1" applyAlignment="1">
      <alignment horizontal="center" vertical="center" wrapText="1"/>
    </xf>
    <xf numFmtId="9" fontId="35" fillId="3" borderId="3" xfId="0" applyNumberFormat="1" applyFont="1" applyFill="1" applyBorder="1" applyAlignment="1" applyProtection="1">
      <alignment horizontal="center" vertical="center" wrapText="1"/>
      <protection locked="0"/>
    </xf>
    <xf numFmtId="9" fontId="35" fillId="0" borderId="1" xfId="0" applyNumberFormat="1" applyFont="1" applyBorder="1" applyAlignment="1">
      <alignment horizontal="center" vertical="center" wrapText="1"/>
    </xf>
    <xf numFmtId="9" fontId="35" fillId="0" borderId="8" xfId="0" applyNumberFormat="1" applyFont="1" applyBorder="1" applyAlignment="1">
      <alignment horizontal="center" vertical="center" wrapText="1"/>
    </xf>
    <xf numFmtId="9" fontId="43" fillId="0" borderId="3" xfId="0" applyNumberFormat="1" applyFont="1" applyBorder="1" applyAlignment="1">
      <alignment horizontal="center" vertical="center" wrapText="1"/>
    </xf>
    <xf numFmtId="9" fontId="43" fillId="0" borderId="26" xfId="0" applyNumberFormat="1" applyFont="1" applyBorder="1" applyAlignment="1">
      <alignment horizontal="center" vertical="center" wrapText="1"/>
    </xf>
    <xf numFmtId="0" fontId="5" fillId="0" borderId="27" xfId="2" applyFont="1" applyBorder="1" applyAlignment="1">
      <alignment vertical="center" wrapText="1"/>
    </xf>
    <xf numFmtId="0" fontId="5" fillId="0" borderId="28" xfId="2" applyFont="1" applyBorder="1" applyAlignment="1">
      <alignment vertical="center" wrapText="1"/>
    </xf>
    <xf numFmtId="0" fontId="5" fillId="0" borderId="37" xfId="2" applyFont="1" applyBorder="1" applyAlignment="1">
      <alignment horizontal="center" vertical="center" wrapText="1"/>
    </xf>
    <xf numFmtId="0" fontId="5" fillId="0" borderId="29" xfId="2" applyFont="1" applyBorder="1" applyAlignment="1">
      <alignment vertical="center" wrapText="1"/>
    </xf>
    <xf numFmtId="9" fontId="35" fillId="0" borderId="41" xfId="0" applyNumberFormat="1" applyFont="1" applyBorder="1" applyAlignment="1">
      <alignment horizontal="center" vertical="center" wrapText="1"/>
    </xf>
    <xf numFmtId="9" fontId="35" fillId="0" borderId="35" xfId="0" applyNumberFormat="1" applyFont="1" applyBorder="1" applyAlignment="1">
      <alignment horizontal="center" vertical="center" wrapText="1"/>
    </xf>
    <xf numFmtId="9" fontId="35" fillId="3" borderId="27" xfId="0" applyNumberFormat="1" applyFont="1" applyFill="1" applyBorder="1" applyAlignment="1" applyProtection="1">
      <alignment horizontal="center" vertical="center" wrapText="1"/>
      <protection locked="0"/>
    </xf>
    <xf numFmtId="9" fontId="35" fillId="0" borderId="28" xfId="0" applyNumberFormat="1" applyFont="1" applyBorder="1" applyAlignment="1">
      <alignment horizontal="center" vertical="center" wrapText="1"/>
    </xf>
    <xf numFmtId="9" fontId="35" fillId="0" borderId="37" xfId="0" applyNumberFormat="1" applyFont="1" applyBorder="1" applyAlignment="1">
      <alignment horizontal="center" vertical="center" wrapText="1"/>
    </xf>
    <xf numFmtId="9" fontId="43" fillId="0" borderId="27" xfId="0" applyNumberFormat="1" applyFont="1" applyBorder="1" applyAlignment="1">
      <alignment horizontal="center" vertical="center" wrapText="1"/>
    </xf>
    <xf numFmtId="9" fontId="43" fillId="0" borderId="29" xfId="0" applyNumberFormat="1" applyFont="1" applyBorder="1" applyAlignment="1">
      <alignment horizontal="center" vertical="center" wrapText="1"/>
    </xf>
    <xf numFmtId="9" fontId="5" fillId="0" borderId="0" xfId="2" applyNumberFormat="1" applyFont="1" applyAlignment="1">
      <alignment vertical="center" wrapText="1"/>
    </xf>
    <xf numFmtId="9" fontId="7" fillId="0" borderId="0" xfId="2" applyNumberFormat="1" applyFont="1" applyAlignment="1">
      <alignment vertical="center" wrapText="1"/>
    </xf>
    <xf numFmtId="0" fontId="2" fillId="2" borderId="18" xfId="2" applyFill="1" applyBorder="1"/>
    <xf numFmtId="0" fontId="2" fillId="2" borderId="17" xfId="2" applyFill="1" applyBorder="1"/>
    <xf numFmtId="0" fontId="2" fillId="0" borderId="18" xfId="2" applyBorder="1" applyAlignment="1">
      <alignment vertical="center" wrapText="1"/>
    </xf>
    <xf numFmtId="0" fontId="2" fillId="0" borderId="17" xfId="2" applyBorder="1" applyAlignment="1">
      <alignment vertical="center" wrapText="1"/>
    </xf>
    <xf numFmtId="0" fontId="2" fillId="0" borderId="15" xfId="2" applyBorder="1" applyAlignment="1">
      <alignment vertical="center" wrapText="1"/>
    </xf>
    <xf numFmtId="0" fontId="2" fillId="0" borderId="0" xfId="2"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 fillId="0" borderId="0" xfId="2" applyAlignment="1">
      <alignment horizontal="center" vertical="center" wrapText="1"/>
    </xf>
    <xf numFmtId="0" fontId="2" fillId="0" borderId="1" xfId="2" applyBorder="1" applyAlignment="1">
      <alignment vertical="center" wrapText="1"/>
    </xf>
    <xf numFmtId="0" fontId="2" fillId="0" borderId="3" xfId="2" applyBorder="1" applyAlignment="1">
      <alignment horizontal="center" vertical="center" wrapText="1"/>
    </xf>
    <xf numFmtId="0" fontId="2" fillId="0" borderId="1" xfId="2" applyBorder="1" applyAlignment="1">
      <alignment horizontal="justify" vertical="center" wrapText="1"/>
    </xf>
    <xf numFmtId="0" fontId="2" fillId="0" borderId="0" xfId="2" applyAlignment="1">
      <alignment horizontal="justify" vertical="center" wrapText="1"/>
    </xf>
    <xf numFmtId="9" fontId="2" fillId="0" borderId="3" xfId="2" applyNumberFormat="1" applyBorder="1" applyAlignment="1">
      <alignment horizontal="center" vertical="center" wrapText="1"/>
    </xf>
    <xf numFmtId="9" fontId="2" fillId="0" borderId="27" xfId="2" applyNumberFormat="1" applyBorder="1" applyAlignment="1">
      <alignment horizontal="center" vertical="center" wrapText="1"/>
    </xf>
    <xf numFmtId="0" fontId="2" fillId="2" borderId="0" xfId="2" applyFill="1" applyAlignment="1">
      <alignment vertical="center" wrapText="1"/>
    </xf>
    <xf numFmtId="0" fontId="2" fillId="2" borderId="0" xfId="2" applyFill="1" applyAlignment="1">
      <alignment horizontal="center" vertical="center" wrapText="1"/>
    </xf>
    <xf numFmtId="9" fontId="2" fillId="2" borderId="0" xfId="2" applyNumberFormat="1" applyFill="1" applyAlignment="1">
      <alignment vertical="center" wrapText="1"/>
    </xf>
    <xf numFmtId="9" fontId="2" fillId="0" borderId="0" xfId="2" applyNumberFormat="1" applyAlignment="1">
      <alignment vertical="center" wrapText="1"/>
    </xf>
    <xf numFmtId="0" fontId="46" fillId="0" borderId="0" xfId="2" applyFont="1" applyAlignment="1">
      <alignment vertical="center"/>
    </xf>
    <xf numFmtId="0" fontId="7" fillId="0" borderId="5" xfId="2" applyFont="1" applyBorder="1" applyAlignment="1">
      <alignment horizontal="center" vertical="center" wrapText="1"/>
    </xf>
    <xf numFmtId="0" fontId="7" fillId="0" borderId="5" xfId="2" applyFont="1" applyBorder="1" applyAlignment="1">
      <alignment vertical="center" wrapText="1"/>
    </xf>
    <xf numFmtId="9" fontId="7" fillId="0" borderId="5" xfId="2" applyNumberFormat="1" applyFont="1" applyBorder="1" applyAlignment="1">
      <alignment horizontal="center" vertical="center" wrapText="1"/>
    </xf>
    <xf numFmtId="9" fontId="7" fillId="0" borderId="72" xfId="2" applyNumberFormat="1" applyFont="1" applyBorder="1" applyAlignment="1">
      <alignment horizontal="center" vertical="center" wrapText="1"/>
    </xf>
    <xf numFmtId="0" fontId="5" fillId="3" borderId="79" xfId="2" applyFont="1" applyFill="1" applyBorder="1" applyAlignment="1" applyProtection="1">
      <alignment horizontal="left" vertical="center" wrapText="1"/>
      <protection locked="0"/>
    </xf>
    <xf numFmtId="0" fontId="5" fillId="3" borderId="6" xfId="2" applyFont="1" applyFill="1" applyBorder="1" applyAlignment="1" applyProtection="1">
      <alignment horizontal="left" vertical="center" wrapText="1"/>
      <protection locked="0"/>
    </xf>
    <xf numFmtId="9" fontId="5" fillId="0" borderId="1" xfId="0" applyNumberFormat="1" applyFont="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9" fontId="5" fillId="0" borderId="6" xfId="0" applyNumberFormat="1" applyFont="1" applyBorder="1" applyAlignment="1">
      <alignment horizontal="center" vertical="center" wrapText="1"/>
    </xf>
    <xf numFmtId="9" fontId="5" fillId="3" borderId="1" xfId="0" applyNumberFormat="1" applyFont="1" applyFill="1" applyBorder="1" applyAlignment="1" applyProtection="1">
      <alignment horizontal="center" vertical="center" wrapText="1"/>
      <protection locked="0"/>
    </xf>
    <xf numFmtId="0" fontId="5" fillId="3" borderId="19" xfId="2" applyFont="1" applyFill="1" applyBorder="1" applyAlignment="1" applyProtection="1">
      <alignment horizontal="left" vertical="center" wrapText="1"/>
      <protection locked="0"/>
    </xf>
    <xf numFmtId="0" fontId="5" fillId="0" borderId="28" xfId="2" applyFont="1" applyBorder="1" applyAlignment="1">
      <alignment horizontal="center" vertical="center" wrapText="1"/>
    </xf>
    <xf numFmtId="0" fontId="5" fillId="3" borderId="38" xfId="2" applyFont="1" applyFill="1" applyBorder="1" applyAlignment="1" applyProtection="1">
      <alignment horizontal="left" vertical="center" wrapText="1"/>
      <protection locked="0"/>
    </xf>
    <xf numFmtId="0" fontId="5" fillId="3" borderId="28" xfId="2" applyFont="1" applyFill="1" applyBorder="1" applyAlignment="1" applyProtection="1">
      <alignment horizontal="left" vertical="center" wrapText="1"/>
      <protection locked="0"/>
    </xf>
    <xf numFmtId="0" fontId="5" fillId="0" borderId="4" xfId="2" applyFont="1" applyBorder="1" applyAlignment="1">
      <alignment horizontal="center" vertical="center" wrapText="1"/>
    </xf>
    <xf numFmtId="0" fontId="5" fillId="3" borderId="20" xfId="2" applyFont="1" applyFill="1" applyBorder="1" applyAlignment="1" applyProtection="1">
      <alignment horizontal="left" vertical="center" wrapText="1"/>
      <protection locked="0"/>
    </xf>
    <xf numFmtId="0" fontId="5" fillId="3" borderId="5" xfId="2" applyFont="1" applyFill="1" applyBorder="1" applyAlignment="1" applyProtection="1">
      <alignment horizontal="left" vertical="center" wrapText="1"/>
      <protection locked="0"/>
    </xf>
    <xf numFmtId="0" fontId="5" fillId="3" borderId="65" xfId="2" applyFont="1" applyFill="1" applyBorder="1" applyAlignment="1" applyProtection="1">
      <alignment horizontal="left" vertical="center" wrapText="1"/>
      <protection locked="0"/>
    </xf>
    <xf numFmtId="0" fontId="5" fillId="3" borderId="4" xfId="2" applyFont="1" applyFill="1" applyBorder="1" applyAlignment="1" applyProtection="1">
      <alignment horizontal="left" vertical="center" wrapText="1"/>
      <protection locked="0"/>
    </xf>
    <xf numFmtId="9" fontId="5" fillId="18" borderId="1" xfId="0" applyNumberFormat="1" applyFont="1" applyFill="1" applyBorder="1" applyAlignment="1">
      <alignment horizontal="center" vertical="center" wrapText="1"/>
    </xf>
    <xf numFmtId="9" fontId="5" fillId="0" borderId="0" xfId="2" applyNumberFormat="1" applyFont="1" applyAlignment="1">
      <alignment horizontal="center" vertical="center" wrapText="1"/>
    </xf>
    <xf numFmtId="0" fontId="2" fillId="2" borderId="0" xfId="2" applyFill="1" applyAlignment="1">
      <alignment horizontal="left"/>
    </xf>
    <xf numFmtId="9" fontId="2" fillId="0" borderId="4" xfId="2" applyNumberFormat="1" applyBorder="1" applyAlignment="1">
      <alignment horizontal="center" vertical="center" wrapText="1"/>
    </xf>
    <xf numFmtId="0" fontId="2" fillId="0" borderId="0" xfId="2" applyAlignment="1">
      <alignment horizontal="left" vertical="center" wrapText="1"/>
    </xf>
    <xf numFmtId="9" fontId="2" fillId="0" borderId="0" xfId="2" applyNumberFormat="1" applyAlignment="1">
      <alignment horizontal="center" vertical="center" wrapText="1"/>
    </xf>
    <xf numFmtId="14" fontId="2" fillId="2" borderId="0" xfId="2" applyNumberFormat="1" applyFill="1"/>
    <xf numFmtId="0" fontId="2" fillId="2" borderId="15" xfId="2" applyFill="1" applyBorder="1"/>
    <xf numFmtId="9" fontId="2" fillId="0" borderId="4" xfId="2" applyNumberFormat="1" applyBorder="1" applyAlignment="1">
      <alignment horizontal="justify" vertical="center" wrapText="1"/>
    </xf>
    <xf numFmtId="0" fontId="2" fillId="3" borderId="1" xfId="2" applyFill="1" applyBorder="1" applyAlignment="1" applyProtection="1">
      <alignment horizontal="justify" vertical="center" wrapText="1"/>
      <protection locked="0"/>
    </xf>
    <xf numFmtId="14" fontId="2" fillId="3" borderId="1" xfId="2" applyNumberFormat="1" applyFill="1" applyBorder="1" applyAlignment="1" applyProtection="1">
      <alignment horizontal="justify" vertical="center" wrapText="1"/>
      <protection locked="0"/>
    </xf>
    <xf numFmtId="14" fontId="2" fillId="0" borderId="0" xfId="2" applyNumberFormat="1" applyAlignment="1">
      <alignment vertical="center" wrapText="1"/>
    </xf>
    <xf numFmtId="14" fontId="2" fillId="0" borderId="0" xfId="2" applyNumberFormat="1" applyAlignment="1">
      <alignment horizontal="center" vertical="center" wrapText="1"/>
    </xf>
    <xf numFmtId="0" fontId="7" fillId="4" borderId="0" xfId="2" applyFont="1" applyFill="1" applyAlignment="1">
      <alignment vertical="center" wrapText="1"/>
    </xf>
    <xf numFmtId="0" fontId="35" fillId="0" borderId="0" xfId="0" applyFont="1"/>
    <xf numFmtId="0" fontId="35" fillId="4" borderId="0" xfId="0" applyFont="1" applyFill="1" applyAlignment="1">
      <alignment vertical="top" wrapText="1"/>
    </xf>
    <xf numFmtId="0" fontId="43" fillId="0" borderId="1" xfId="0" applyFont="1" applyBorder="1"/>
    <xf numFmtId="0" fontId="43" fillId="0" borderId="0" xfId="0" applyFont="1"/>
    <xf numFmtId="0" fontId="35" fillId="0" borderId="1" xfId="0" applyFont="1" applyBorder="1"/>
    <xf numFmtId="0" fontId="35" fillId="0" borderId="1" xfId="0" applyFont="1" applyBorder="1" applyAlignment="1">
      <alignment horizontal="center"/>
    </xf>
    <xf numFmtId="9" fontId="35" fillId="0" borderId="1" xfId="0" applyNumberFormat="1" applyFont="1" applyBorder="1" applyAlignment="1">
      <alignment horizontal="center"/>
    </xf>
    <xf numFmtId="0" fontId="35" fillId="0" borderId="0" xfId="0" applyFont="1" applyAlignment="1">
      <alignment horizontal="center" vertical="center"/>
    </xf>
    <xf numFmtId="0" fontId="43" fillId="0" borderId="1" xfId="0" applyFont="1" applyBorder="1" applyAlignment="1">
      <alignment horizontal="center" vertical="center"/>
    </xf>
    <xf numFmtId="0" fontId="48" fillId="0" borderId="1" xfId="0" applyFont="1" applyBorder="1" applyAlignment="1">
      <alignment horizontal="center" vertical="center"/>
    </xf>
    <xf numFmtId="0" fontId="2" fillId="0" borderId="1" xfId="2" applyBorder="1" applyAlignment="1">
      <alignment horizontal="center" vertical="center" wrapText="1"/>
    </xf>
    <xf numFmtId="14" fontId="43" fillId="5" borderId="1" xfId="0" applyNumberFormat="1" applyFont="1" applyFill="1" applyBorder="1" applyAlignment="1">
      <alignment horizontal="right" vertical="center"/>
    </xf>
    <xf numFmtId="0" fontId="35" fillId="0" borderId="0" xfId="0" applyFont="1" applyAlignment="1">
      <alignment horizontal="center"/>
    </xf>
    <xf numFmtId="14" fontId="5" fillId="0" borderId="1" xfId="0" applyNumberFormat="1" applyFont="1" applyBorder="1" applyAlignment="1" applyProtection="1">
      <alignment horizontal="right" vertical="center" wrapText="1"/>
      <protection locked="0"/>
    </xf>
    <xf numFmtId="0" fontId="49" fillId="0" borderId="0" xfId="0" applyFont="1"/>
    <xf numFmtId="14" fontId="5" fillId="0" borderId="1" xfId="0" applyNumberFormat="1" applyFont="1" applyBorder="1" applyAlignment="1" applyProtection="1">
      <alignment horizontal="right"/>
      <protection locked="0"/>
    </xf>
    <xf numFmtId="14" fontId="5" fillId="0" borderId="0" xfId="0" applyNumberFormat="1" applyFont="1" applyAlignment="1" applyProtection="1">
      <alignment horizontal="right"/>
      <protection locked="0"/>
    </xf>
    <xf numFmtId="0" fontId="5" fillId="0" borderId="0" xfId="0" applyFont="1" applyProtection="1">
      <protection locked="0"/>
    </xf>
    <xf numFmtId="14" fontId="35" fillId="0" borderId="0" xfId="0" applyNumberFormat="1" applyFont="1" applyAlignment="1">
      <alignment horizontal="right"/>
    </xf>
    <xf numFmtId="14" fontId="5" fillId="0" borderId="1" xfId="0" applyNumberFormat="1" applyFont="1" applyBorder="1" applyAlignment="1" applyProtection="1">
      <alignment horizontal="center" vertical="center" wrapText="1"/>
      <protection locked="0"/>
    </xf>
    <xf numFmtId="0" fontId="8" fillId="0" borderId="19" xfId="2" applyFont="1" applyBorder="1" applyAlignment="1">
      <alignment horizontal="center" vertical="center" wrapText="1"/>
    </xf>
    <xf numFmtId="14" fontId="5" fillId="0" borderId="11" xfId="2" applyNumberFormat="1" applyFont="1" applyBorder="1" applyAlignment="1" applyProtection="1">
      <alignment horizontal="center" vertical="center" wrapText="1"/>
      <protection locked="0"/>
    </xf>
    <xf numFmtId="14" fontId="5" fillId="0" borderId="65" xfId="2" applyNumberFormat="1" applyFont="1" applyBorder="1" applyAlignment="1" applyProtection="1">
      <alignment horizontal="center" vertical="center" wrapText="1"/>
      <protection locked="0"/>
    </xf>
    <xf numFmtId="14" fontId="5" fillId="0" borderId="1" xfId="2" applyNumberFormat="1" applyFont="1" applyBorder="1" applyAlignment="1" applyProtection="1">
      <alignment horizontal="center" vertical="center" wrapText="1"/>
      <protection locked="0"/>
    </xf>
    <xf numFmtId="14" fontId="5" fillId="0" borderId="8" xfId="2" applyNumberFormat="1"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7" fillId="0" borderId="81" xfId="2" applyFont="1" applyBorder="1" applyAlignment="1">
      <alignment vertical="center" wrapText="1"/>
    </xf>
    <xf numFmtId="0" fontId="2" fillId="2" borderId="0" xfId="2" applyFill="1" applyAlignment="1">
      <alignment vertical="center"/>
    </xf>
    <xf numFmtId="0" fontId="2" fillId="2" borderId="18" xfId="2" applyFill="1" applyBorder="1" applyAlignment="1">
      <alignment vertical="center"/>
    </xf>
    <xf numFmtId="0" fontId="2" fillId="2" borderId="17" xfId="2" applyFill="1" applyBorder="1" applyAlignment="1">
      <alignment vertical="center"/>
    </xf>
    <xf numFmtId="0" fontId="5" fillId="0" borderId="78" xfId="2" applyFont="1" applyBorder="1" applyAlignment="1">
      <alignment horizontal="center" vertical="center" wrapText="1"/>
    </xf>
    <xf numFmtId="0" fontId="52" fillId="0" borderId="1" xfId="2" applyFont="1" applyBorder="1" applyAlignment="1">
      <alignment horizontal="justify" vertical="top" wrapText="1"/>
    </xf>
    <xf numFmtId="0" fontId="5" fillId="3" borderId="78" xfId="2" applyFont="1" applyFill="1" applyBorder="1" applyAlignment="1" applyProtection="1">
      <alignment horizontal="center" vertical="center" wrapText="1"/>
      <protection locked="0"/>
    </xf>
    <xf numFmtId="0" fontId="23" fillId="0" borderId="20" xfId="2" applyFont="1" applyBorder="1" applyAlignment="1">
      <alignment horizontal="center" vertical="center" wrapText="1"/>
    </xf>
    <xf numFmtId="9" fontId="35" fillId="0" borderId="73" xfId="0" applyNumberFormat="1" applyFont="1" applyBorder="1" applyAlignment="1">
      <alignment horizontal="center" vertical="center" wrapText="1"/>
    </xf>
    <xf numFmtId="9" fontId="35" fillId="0" borderId="40" xfId="0" applyNumberFormat="1" applyFont="1" applyBorder="1" applyAlignment="1">
      <alignment horizontal="center" vertical="center" wrapText="1"/>
    </xf>
    <xf numFmtId="9" fontId="35" fillId="3" borderId="78" xfId="0" applyNumberFormat="1" applyFont="1" applyFill="1" applyBorder="1" applyAlignment="1" applyProtection="1">
      <alignment horizontal="center" vertical="center" wrapText="1"/>
      <protection locked="0"/>
    </xf>
    <xf numFmtId="9" fontId="35" fillId="0" borderId="5" xfId="0" applyNumberFormat="1" applyFont="1" applyBorder="1" applyAlignment="1">
      <alignment horizontal="center" vertical="center" wrapText="1"/>
    </xf>
    <xf numFmtId="9" fontId="35" fillId="0" borderId="72" xfId="0" applyNumberFormat="1" applyFont="1" applyBorder="1" applyAlignment="1">
      <alignment horizontal="center" vertical="center" wrapText="1"/>
    </xf>
    <xf numFmtId="9" fontId="43" fillId="0" borderId="78" xfId="0" applyNumberFormat="1" applyFont="1" applyBorder="1" applyAlignment="1">
      <alignment horizontal="center" vertical="center" wrapText="1"/>
    </xf>
    <xf numFmtId="9" fontId="43" fillId="0" borderId="39" xfId="0" applyNumberFormat="1" applyFont="1" applyBorder="1" applyAlignment="1">
      <alignment horizontal="center" vertical="center" wrapText="1"/>
    </xf>
    <xf numFmtId="0" fontId="5" fillId="0" borderId="72" xfId="2" applyFont="1" applyBorder="1" applyAlignment="1">
      <alignment vertical="center" wrapText="1"/>
    </xf>
    <xf numFmtId="0" fontId="35" fillId="0" borderId="20" xfId="0" applyFont="1" applyBorder="1" applyAlignment="1">
      <alignment vertical="center" wrapText="1"/>
    </xf>
    <xf numFmtId="0" fontId="35" fillId="0" borderId="73" xfId="0" applyFont="1" applyBorder="1" applyAlignment="1">
      <alignment vertical="center" wrapText="1"/>
    </xf>
    <xf numFmtId="0" fontId="35" fillId="0" borderId="74" xfId="0" applyFont="1" applyBorder="1" applyAlignment="1">
      <alignment vertical="center" wrapText="1"/>
    </xf>
    <xf numFmtId="0" fontId="35" fillId="0" borderId="11" xfId="0" applyFont="1" applyBorder="1" applyAlignment="1">
      <alignment vertical="center" wrapText="1"/>
    </xf>
    <xf numFmtId="0" fontId="35" fillId="0" borderId="65" xfId="0" applyFont="1" applyBorder="1" applyAlignment="1">
      <alignment vertical="center" wrapText="1"/>
    </xf>
    <xf numFmtId="0" fontId="44" fillId="0" borderId="72" xfId="2" applyFont="1" applyBorder="1" applyAlignment="1">
      <alignment horizontal="center" vertical="center" wrapText="1"/>
    </xf>
    <xf numFmtId="0" fontId="45" fillId="0" borderId="43" xfId="0" applyFont="1" applyBorder="1" applyAlignment="1">
      <alignment horizontal="center" vertical="center" wrapText="1"/>
    </xf>
    <xf numFmtId="0" fontId="45" fillId="0" borderId="20" xfId="0" applyFont="1" applyBorder="1" applyAlignment="1">
      <alignment horizontal="center" vertical="center" wrapText="1"/>
    </xf>
    <xf numFmtId="0" fontId="45" fillId="0" borderId="73" xfId="0" applyFont="1" applyBorder="1" applyAlignment="1">
      <alignment horizontal="center" vertical="center" wrapText="1"/>
    </xf>
    <xf numFmtId="0" fontId="45" fillId="0" borderId="0" xfId="0" applyFont="1" applyAlignment="1">
      <alignment horizontal="center" vertical="center" wrapText="1"/>
    </xf>
    <xf numFmtId="0" fontId="45" fillId="0" borderId="74"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65" xfId="0" applyFont="1" applyBorder="1" applyAlignment="1">
      <alignment horizontal="center" vertical="center" wrapText="1"/>
    </xf>
    <xf numFmtId="0" fontId="34" fillId="0" borderId="8" xfId="2" applyFont="1" applyBorder="1" applyAlignment="1">
      <alignment horizontal="center" vertical="center" wrapText="1"/>
    </xf>
    <xf numFmtId="0" fontId="11" fillId="0" borderId="19" xfId="0" applyFont="1" applyBorder="1" applyAlignment="1">
      <alignment horizontal="center" vertical="center" wrapText="1"/>
    </xf>
    <xf numFmtId="0" fontId="36" fillId="4" borderId="1" xfId="2" applyFont="1" applyFill="1" applyBorder="1" applyAlignment="1">
      <alignment horizontal="left" vertical="center" wrapText="1"/>
    </xf>
    <xf numFmtId="0" fontId="8" fillId="0" borderId="8"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39" xfId="2" applyFont="1" applyBorder="1" applyAlignment="1">
      <alignment horizontal="center" vertical="center" textRotation="90" wrapText="1"/>
    </xf>
    <xf numFmtId="0" fontId="8" fillId="0" borderId="40" xfId="2" applyFont="1" applyBorder="1" applyAlignment="1">
      <alignment horizontal="center" vertical="center" textRotation="90" wrapText="1"/>
    </xf>
    <xf numFmtId="0" fontId="8" fillId="0" borderId="33" xfId="2" applyFont="1" applyBorder="1" applyAlignment="1">
      <alignment horizontal="center" vertical="center" textRotation="90" wrapText="1"/>
    </xf>
    <xf numFmtId="0" fontId="8" fillId="0" borderId="1" xfId="2" applyFont="1" applyBorder="1" applyAlignment="1">
      <alignment horizontal="center" vertical="center" wrapText="1"/>
    </xf>
    <xf numFmtId="0" fontId="8" fillId="0" borderId="36" xfId="2" applyFont="1" applyBorder="1" applyAlignment="1">
      <alignment horizontal="center" vertical="center" wrapText="1"/>
    </xf>
    <xf numFmtId="0" fontId="8" fillId="0" borderId="31" xfId="2" applyFont="1" applyBorder="1" applyAlignment="1">
      <alignment horizontal="center" vertical="center" wrapText="1"/>
    </xf>
    <xf numFmtId="0" fontId="8" fillId="0" borderId="32" xfId="2" applyFont="1" applyBorder="1" applyAlignment="1">
      <alignment horizontal="center" vertical="center" wrapText="1"/>
    </xf>
    <xf numFmtId="0" fontId="5" fillId="4" borderId="0" xfId="2" applyFont="1" applyFill="1" applyAlignment="1">
      <alignment horizontal="left" vertical="center" wrapText="1"/>
    </xf>
    <xf numFmtId="0" fontId="5" fillId="0" borderId="66" xfId="4" quotePrefix="1" applyFont="1" applyBorder="1" applyAlignment="1">
      <alignment horizontal="center" vertical="top" wrapText="1"/>
    </xf>
    <xf numFmtId="0" fontId="5" fillId="0" borderId="10" xfId="4" quotePrefix="1" applyFont="1" applyBorder="1" applyAlignment="1">
      <alignment horizontal="center" vertical="top" wrapText="1"/>
    </xf>
    <xf numFmtId="0" fontId="5" fillId="0" borderId="68" xfId="4" quotePrefix="1" applyFont="1" applyBorder="1" applyAlignment="1">
      <alignment horizontal="center" vertical="top" wrapText="1"/>
    </xf>
    <xf numFmtId="0" fontId="43" fillId="4" borderId="1" xfId="0" applyFont="1" applyFill="1" applyBorder="1" applyAlignment="1">
      <alignment horizontal="left" vertical="top" wrapText="1"/>
    </xf>
    <xf numFmtId="14" fontId="43" fillId="4" borderId="1" xfId="0" applyNumberFormat="1" applyFont="1" applyFill="1" applyBorder="1" applyAlignment="1">
      <alignment horizontal="left" wrapText="1"/>
    </xf>
    <xf numFmtId="0" fontId="40" fillId="4" borderId="71" xfId="0" applyFont="1" applyFill="1" applyBorder="1" applyAlignment="1">
      <alignment horizontal="left" vertical="center" wrapText="1"/>
    </xf>
    <xf numFmtId="0" fontId="40" fillId="4" borderId="60" xfId="0" applyFont="1" applyFill="1" applyBorder="1" applyAlignment="1">
      <alignment horizontal="left" vertical="center" wrapText="1"/>
    </xf>
    <xf numFmtId="0" fontId="41" fillId="4" borderId="57" xfId="4" applyFont="1" applyFill="1" applyBorder="1" applyAlignment="1">
      <alignment horizontal="justify" vertical="center" wrapText="1"/>
    </xf>
    <xf numFmtId="0" fontId="41" fillId="4" borderId="58" xfId="4" applyFont="1" applyFill="1" applyBorder="1" applyAlignment="1">
      <alignment horizontal="justify" vertical="center" wrapText="1"/>
    </xf>
    <xf numFmtId="0" fontId="40" fillId="11" borderId="47" xfId="5" applyFont="1" applyFill="1" applyBorder="1" applyAlignment="1">
      <alignment horizontal="center" vertical="center" wrapText="1"/>
    </xf>
    <xf numFmtId="0" fontId="40" fillId="11" borderId="48" xfId="5" applyFont="1" applyFill="1" applyBorder="1" applyAlignment="1">
      <alignment horizontal="center" vertical="center" wrapText="1"/>
    </xf>
    <xf numFmtId="0" fontId="40" fillId="11" borderId="49" xfId="4" applyFont="1" applyFill="1" applyBorder="1" applyAlignment="1">
      <alignment horizontal="center" vertical="center" wrapText="1"/>
    </xf>
    <xf numFmtId="0" fontId="40" fillId="11" borderId="50" xfId="4" applyFont="1" applyFill="1" applyBorder="1" applyAlignment="1">
      <alignment horizontal="center" vertical="center" wrapText="1"/>
    </xf>
    <xf numFmtId="0" fontId="40" fillId="4" borderId="59" xfId="0" applyFont="1" applyFill="1" applyBorder="1" applyAlignment="1">
      <alignment horizontal="left" vertical="center" wrapText="1"/>
    </xf>
    <xf numFmtId="0" fontId="40" fillId="4" borderId="56" xfId="0" applyFont="1" applyFill="1" applyBorder="1" applyAlignment="1">
      <alignment horizontal="left" vertical="center" wrapText="1"/>
    </xf>
    <xf numFmtId="0" fontId="40" fillId="4" borderId="70" xfId="5" applyFont="1" applyFill="1" applyBorder="1" applyAlignment="1">
      <alignment horizontal="left" vertical="top" wrapText="1" readingOrder="1"/>
    </xf>
    <xf numFmtId="0" fontId="40" fillId="4" borderId="52" xfId="5" applyFont="1" applyFill="1" applyBorder="1" applyAlignment="1">
      <alignment horizontal="left" vertical="top" wrapText="1" readingOrder="1"/>
    </xf>
    <xf numFmtId="0" fontId="41" fillId="4" borderId="53" xfId="4" applyFont="1" applyFill="1" applyBorder="1" applyAlignment="1">
      <alignment horizontal="justify" vertical="center" wrapText="1"/>
    </xf>
    <xf numFmtId="0" fontId="41" fillId="4" borderId="54" xfId="4" applyFont="1" applyFill="1" applyBorder="1" applyAlignment="1">
      <alignment horizontal="justify" vertical="center" wrapText="1"/>
    </xf>
    <xf numFmtId="0" fontId="38" fillId="4" borderId="66" xfId="4" quotePrefix="1" applyFont="1" applyFill="1" applyBorder="1" applyAlignment="1">
      <alignment horizontal="left" vertical="top" wrapText="1"/>
    </xf>
    <xf numFmtId="0" fontId="38" fillId="4" borderId="10" xfId="4" quotePrefix="1" applyFont="1" applyFill="1" applyBorder="1" applyAlignment="1">
      <alignment horizontal="left" vertical="top" wrapText="1"/>
    </xf>
    <xf numFmtId="0" fontId="38" fillId="4" borderId="68" xfId="4" quotePrefix="1" applyFont="1" applyFill="1" applyBorder="1" applyAlignment="1">
      <alignment horizontal="left" vertical="top" wrapText="1"/>
    </xf>
    <xf numFmtId="0" fontId="40" fillId="4" borderId="55" xfId="0" applyFont="1" applyFill="1" applyBorder="1" applyAlignment="1">
      <alignment horizontal="left" vertical="center" wrapText="1"/>
    </xf>
    <xf numFmtId="0" fontId="38" fillId="4" borderId="3" xfId="4" quotePrefix="1" applyFont="1" applyFill="1" applyBorder="1" applyAlignment="1">
      <alignment horizontal="left" vertical="top" wrapText="1"/>
    </xf>
    <xf numFmtId="0" fontId="38" fillId="4" borderId="1" xfId="4" quotePrefix="1" applyFont="1" applyFill="1" applyBorder="1" applyAlignment="1">
      <alignment horizontal="left" vertical="top" wrapText="1"/>
    </xf>
    <xf numFmtId="0" fontId="38" fillId="4" borderId="26" xfId="4" quotePrefix="1" applyFont="1" applyFill="1" applyBorder="1" applyAlignment="1">
      <alignment horizontal="left" vertical="top" wrapText="1"/>
    </xf>
    <xf numFmtId="0" fontId="40" fillId="19" borderId="47" xfId="5" applyFont="1" applyFill="1" applyBorder="1" applyAlignment="1">
      <alignment horizontal="center" vertical="center" wrapText="1"/>
    </xf>
    <xf numFmtId="0" fontId="40" fillId="19" borderId="48" xfId="5" applyFont="1" applyFill="1" applyBorder="1" applyAlignment="1">
      <alignment horizontal="center" vertical="center" wrapText="1"/>
    </xf>
    <xf numFmtId="0" fontId="40" fillId="19" borderId="49" xfId="4" applyFont="1" applyFill="1" applyBorder="1" applyAlignment="1">
      <alignment horizontal="center" vertical="center" wrapText="1"/>
    </xf>
    <xf numFmtId="0" fontId="40" fillId="19" borderId="50" xfId="4" applyFont="1" applyFill="1" applyBorder="1" applyAlignment="1">
      <alignment horizontal="center" vertical="center" wrapText="1"/>
    </xf>
    <xf numFmtId="0" fontId="40" fillId="4" borderId="51" xfId="5" applyFont="1" applyFill="1" applyBorder="1" applyAlignment="1">
      <alignment horizontal="left" vertical="top" wrapText="1" readingOrder="1"/>
    </xf>
    <xf numFmtId="0" fontId="38" fillId="4" borderId="15" xfId="4" quotePrefix="1" applyFont="1" applyFill="1" applyBorder="1" applyAlignment="1">
      <alignment horizontal="left" vertical="top" wrapText="1"/>
    </xf>
    <xf numFmtId="0" fontId="38" fillId="4" borderId="0" xfId="4" quotePrefix="1" applyFont="1" applyFill="1" applyAlignment="1">
      <alignment horizontal="left" vertical="top" wrapText="1"/>
    </xf>
    <xf numFmtId="0" fontId="38" fillId="4" borderId="2" xfId="4" quotePrefix="1" applyFont="1" applyFill="1" applyBorder="1" applyAlignment="1">
      <alignment horizontal="left" vertical="top" wrapText="1"/>
    </xf>
    <xf numFmtId="0" fontId="38" fillId="4" borderId="42" xfId="4" quotePrefix="1" applyFont="1" applyFill="1" applyBorder="1" applyAlignment="1">
      <alignment horizontal="left" vertical="top" wrapText="1"/>
    </xf>
    <xf numFmtId="0" fontId="38" fillId="4" borderId="43" xfId="4" quotePrefix="1" applyFont="1" applyFill="1" applyBorder="1" applyAlignment="1">
      <alignment horizontal="left" vertical="top" wrapText="1"/>
    </xf>
    <xf numFmtId="0" fontId="38" fillId="4" borderId="44" xfId="4" quotePrefix="1" applyFont="1" applyFill="1" applyBorder="1" applyAlignment="1">
      <alignment horizontal="left" vertical="top" wrapText="1"/>
    </xf>
    <xf numFmtId="0" fontId="40" fillId="4" borderId="61" xfId="0" applyFont="1" applyFill="1" applyBorder="1" applyAlignment="1">
      <alignment horizontal="left" vertical="center" wrapText="1"/>
    </xf>
    <xf numFmtId="0" fontId="40" fillId="4" borderId="62" xfId="0" applyFont="1" applyFill="1" applyBorder="1" applyAlignment="1">
      <alignment horizontal="left" vertical="center" wrapText="1"/>
    </xf>
    <xf numFmtId="0" fontId="41" fillId="4" borderId="63" xfId="0" applyFont="1" applyFill="1" applyBorder="1" applyAlignment="1">
      <alignment horizontal="justify" vertical="center" wrapText="1"/>
    </xf>
    <xf numFmtId="0" fontId="41" fillId="4" borderId="64" xfId="0" applyFont="1" applyFill="1" applyBorder="1" applyAlignment="1">
      <alignment horizontal="justify" vertical="center" wrapText="1"/>
    </xf>
    <xf numFmtId="0" fontId="36" fillId="19" borderId="30" xfId="4" applyFont="1" applyFill="1" applyBorder="1" applyAlignment="1">
      <alignment horizontal="center" vertical="center" wrapText="1"/>
    </xf>
    <xf numFmtId="0" fontId="36" fillId="19" borderId="31" xfId="4" applyFont="1" applyFill="1" applyBorder="1" applyAlignment="1">
      <alignment horizontal="center" vertical="center" wrapText="1"/>
    </xf>
    <xf numFmtId="0" fontId="36" fillId="19" borderId="32" xfId="4" applyFont="1" applyFill="1" applyBorder="1" applyAlignment="1">
      <alignment horizontal="center" vertical="center" wrapText="1"/>
    </xf>
    <xf numFmtId="0" fontId="2" fillId="0" borderId="15" xfId="4" quotePrefix="1" applyBorder="1" applyAlignment="1">
      <alignment horizontal="left" vertical="center" wrapText="1"/>
    </xf>
    <xf numFmtId="0" fontId="2" fillId="0" borderId="0" xfId="4" quotePrefix="1" applyAlignment="1">
      <alignment horizontal="left" vertical="center" wrapText="1"/>
    </xf>
    <xf numFmtId="0" fontId="2" fillId="0" borderId="2" xfId="4" quotePrefix="1" applyBorder="1" applyAlignment="1">
      <alignment horizontal="left" vertical="center" wrapText="1"/>
    </xf>
    <xf numFmtId="0" fontId="2" fillId="0" borderId="45" xfId="4" quotePrefix="1" applyBorder="1" applyAlignment="1">
      <alignment horizontal="left" vertical="center" wrapText="1"/>
    </xf>
    <xf numFmtId="0" fontId="2" fillId="0" borderId="9" xfId="4" quotePrefix="1" applyBorder="1" applyAlignment="1">
      <alignment horizontal="left" vertical="center" wrapText="1"/>
    </xf>
    <xf numFmtId="0" fontId="2" fillId="0" borderId="46" xfId="4" quotePrefix="1" applyBorder="1" applyAlignment="1">
      <alignment horizontal="left" vertical="center" wrapText="1"/>
    </xf>
    <xf numFmtId="0" fontId="7" fillId="4" borderId="43" xfId="4" quotePrefix="1" applyFont="1" applyFill="1" applyBorder="1" applyAlignment="1">
      <alignment horizontal="left" vertical="top" wrapText="1"/>
    </xf>
    <xf numFmtId="0" fontId="7" fillId="4" borderId="44" xfId="4" quotePrefix="1" applyFont="1" applyFill="1" applyBorder="1" applyAlignment="1">
      <alignment horizontal="left" vertical="top" wrapText="1"/>
    </xf>
    <xf numFmtId="0" fontId="5" fillId="4" borderId="45" xfId="4" quotePrefix="1" applyFont="1" applyFill="1" applyBorder="1" applyAlignment="1">
      <alignment horizontal="justify" vertical="center" wrapText="1"/>
    </xf>
    <xf numFmtId="0" fontId="5" fillId="4" borderId="9" xfId="4" quotePrefix="1" applyFont="1" applyFill="1" applyBorder="1" applyAlignment="1">
      <alignment horizontal="justify" vertical="center" wrapText="1"/>
    </xf>
    <xf numFmtId="0" fontId="5" fillId="4" borderId="46" xfId="4" quotePrefix="1" applyFont="1" applyFill="1" applyBorder="1" applyAlignment="1">
      <alignment horizontal="justify" vertical="center" wrapText="1"/>
    </xf>
    <xf numFmtId="0" fontId="40" fillId="11" borderId="69" xfId="5" applyFont="1" applyFill="1" applyBorder="1" applyAlignment="1">
      <alignment horizontal="center" vertical="center" wrapText="1"/>
    </xf>
    <xf numFmtId="0" fontId="5" fillId="4" borderId="42" xfId="4" quotePrefix="1" applyFont="1" applyFill="1" applyBorder="1" applyAlignment="1">
      <alignment horizontal="left" vertical="top" wrapText="1"/>
    </xf>
    <xf numFmtId="0" fontId="5" fillId="4" borderId="43" xfId="4" quotePrefix="1" applyFont="1" applyFill="1" applyBorder="1" applyAlignment="1">
      <alignment horizontal="left" vertical="top" wrapText="1"/>
    </xf>
    <xf numFmtId="0" fontId="5" fillId="4" borderId="44" xfId="4" quotePrefix="1" applyFont="1" applyFill="1" applyBorder="1" applyAlignment="1">
      <alignment horizontal="left" vertical="top" wrapText="1"/>
    </xf>
    <xf numFmtId="0" fontId="5" fillId="3" borderId="42" xfId="4" quotePrefix="1" applyFont="1" applyFill="1" applyBorder="1" applyAlignment="1">
      <alignment horizontal="left" vertical="top" wrapText="1"/>
    </xf>
    <xf numFmtId="0" fontId="5" fillId="3" borderId="43" xfId="4" quotePrefix="1" applyFont="1" applyFill="1" applyBorder="1" applyAlignment="1">
      <alignment horizontal="left" vertical="top" wrapText="1"/>
    </xf>
    <xf numFmtId="0" fontId="5" fillId="3" borderId="44" xfId="4" quotePrefix="1" applyFont="1" applyFill="1" applyBorder="1" applyAlignment="1">
      <alignment horizontal="left" vertical="top" wrapText="1"/>
    </xf>
    <xf numFmtId="0" fontId="4" fillId="0" borderId="72" xfId="2" applyFont="1" applyBorder="1" applyAlignment="1">
      <alignment vertical="center" wrapText="1"/>
    </xf>
    <xf numFmtId="0" fontId="0" fillId="0" borderId="20" xfId="0" applyBorder="1" applyAlignment="1">
      <alignment vertical="center" wrapText="1"/>
    </xf>
    <xf numFmtId="0" fontId="0" fillId="0" borderId="73" xfId="0" applyBorder="1" applyAlignment="1">
      <alignment vertical="center" wrapText="1"/>
    </xf>
    <xf numFmtId="0" fontId="0" fillId="0" borderId="74" xfId="0" applyBorder="1" applyAlignment="1">
      <alignment vertical="center" wrapText="1"/>
    </xf>
    <xf numFmtId="0" fontId="0" fillId="0" borderId="11" xfId="0" applyBorder="1" applyAlignment="1">
      <alignment vertical="center" wrapText="1"/>
    </xf>
    <xf numFmtId="0" fontId="0" fillId="0" borderId="65" xfId="0" applyBorder="1" applyAlignment="1">
      <alignment vertical="center" wrapText="1"/>
    </xf>
    <xf numFmtId="0" fontId="32" fillId="0" borderId="72" xfId="2" applyFont="1" applyBorder="1" applyAlignment="1">
      <alignment horizontal="center" vertical="center" wrapText="1"/>
    </xf>
    <xf numFmtId="0" fontId="33" fillId="0" borderId="43"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73" xfId="0" applyFont="1" applyBorder="1" applyAlignment="1">
      <alignment horizontal="center" vertical="center" wrapText="1"/>
    </xf>
    <xf numFmtId="0" fontId="33" fillId="0" borderId="0" xfId="0" applyFont="1" applyAlignment="1">
      <alignment horizontal="center" vertical="center" wrapText="1"/>
    </xf>
    <xf numFmtId="0" fontId="33" fillId="0" borderId="74"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65" xfId="0" applyFont="1" applyBorder="1" applyAlignment="1">
      <alignment horizontal="center" vertical="center" wrapText="1"/>
    </xf>
    <xf numFmtId="0" fontId="7" fillId="0" borderId="1" xfId="2" applyFont="1" applyBorder="1" applyAlignment="1">
      <alignment horizontal="center" vertical="center" wrapText="1"/>
    </xf>
    <xf numFmtId="0" fontId="7" fillId="0" borderId="1" xfId="2" applyFont="1" applyBorder="1" applyAlignment="1">
      <alignment horizontal="center" vertical="center"/>
    </xf>
    <xf numFmtId="0" fontId="4" fillId="0" borderId="8" xfId="2" applyFont="1" applyBorder="1" applyAlignment="1">
      <alignment horizontal="center" vertical="center" wrapText="1"/>
    </xf>
    <xf numFmtId="0" fontId="4" fillId="0" borderId="19" xfId="2" applyFont="1" applyBorder="1" applyAlignment="1">
      <alignment horizontal="center" vertical="center" wrapText="1"/>
    </xf>
    <xf numFmtId="0" fontId="7" fillId="0" borderId="8" xfId="2" applyFont="1" applyBorder="1" applyAlignment="1">
      <alignment vertical="center" wrapText="1"/>
    </xf>
    <xf numFmtId="0" fontId="0" fillId="0" borderId="10" xfId="0" applyBorder="1" applyAlignment="1">
      <alignment vertical="center" wrapText="1"/>
    </xf>
    <xf numFmtId="0" fontId="0" fillId="0" borderId="19" xfId="0" applyBorder="1" applyAlignment="1">
      <alignment vertical="center" wrapText="1"/>
    </xf>
    <xf numFmtId="0" fontId="28" fillId="17" borderId="75" xfId="0" applyFont="1" applyFill="1" applyBorder="1" applyAlignment="1">
      <alignment horizontal="center" vertical="center" wrapText="1"/>
    </xf>
    <xf numFmtId="0" fontId="28" fillId="17" borderId="76" xfId="0" applyFont="1" applyFill="1" applyBorder="1" applyAlignment="1">
      <alignment horizontal="center" vertical="center" wrapText="1"/>
    </xf>
    <xf numFmtId="0" fontId="26" fillId="0" borderId="5"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4" xfId="0" applyFont="1" applyBorder="1" applyAlignment="1">
      <alignment horizontal="center" vertical="center" wrapText="1"/>
    </xf>
    <xf numFmtId="0" fontId="14" fillId="0" borderId="1" xfId="0" applyFont="1" applyBorder="1" applyAlignment="1">
      <alignment horizontal="center" wrapText="1"/>
    </xf>
    <xf numFmtId="0" fontId="14" fillId="0" borderId="9" xfId="0" applyFont="1" applyBorder="1" applyAlignment="1">
      <alignment horizontal="center" wrapText="1"/>
    </xf>
    <xf numFmtId="0" fontId="12" fillId="0" borderId="0" xfId="0" applyFont="1" applyAlignment="1">
      <alignment horizontal="center" wrapText="1"/>
    </xf>
    <xf numFmtId="0" fontId="26" fillId="16" borderId="5"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4" xfId="0" applyFont="1" applyFill="1" applyBorder="1" applyAlignment="1">
      <alignment horizontal="center" vertical="center" wrapText="1"/>
    </xf>
    <xf numFmtId="0" fontId="5" fillId="0" borderId="8" xfId="2" applyFont="1" applyBorder="1" applyAlignment="1">
      <alignment horizontal="center" vertical="center" wrapText="1"/>
    </xf>
    <xf numFmtId="0" fontId="35" fillId="0" borderId="1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25"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7" fillId="0" borderId="21" xfId="2" applyFont="1" applyBorder="1" applyAlignment="1">
      <alignment horizontal="center" vertical="center" wrapText="1"/>
    </xf>
    <xf numFmtId="0" fontId="7" fillId="0" borderId="22" xfId="2" applyFont="1" applyBorder="1" applyAlignment="1">
      <alignment horizontal="center" vertical="center" wrapText="1"/>
    </xf>
    <xf numFmtId="0" fontId="7" fillId="0" borderId="23" xfId="2" applyFont="1" applyBorder="1" applyAlignment="1">
      <alignment horizontal="center" vertical="center" wrapText="1"/>
    </xf>
    <xf numFmtId="0" fontId="8" fillId="4" borderId="1" xfId="2" applyFont="1" applyFill="1" applyBorder="1" applyAlignment="1">
      <alignment horizontal="left" vertical="center" wrapText="1"/>
    </xf>
    <xf numFmtId="0" fontId="7" fillId="4" borderId="8" xfId="2" applyFont="1" applyFill="1" applyBorder="1" applyAlignment="1">
      <alignment horizontal="left" vertical="center" wrapText="1"/>
    </xf>
    <xf numFmtId="0" fontId="7" fillId="4" borderId="10" xfId="2" applyFont="1" applyFill="1" applyBorder="1" applyAlignment="1">
      <alignment horizontal="left" vertical="center" wrapText="1"/>
    </xf>
    <xf numFmtId="0" fontId="7" fillId="4" borderId="19" xfId="2" applyFont="1" applyFill="1" applyBorder="1" applyAlignment="1">
      <alignment horizontal="left" vertical="center" wrapText="1"/>
    </xf>
    <xf numFmtId="0" fontId="5" fillId="4" borderId="1" xfId="2" applyFont="1" applyFill="1" applyBorder="1" applyAlignment="1">
      <alignment horizontal="left" vertical="center" wrapText="1"/>
    </xf>
    <xf numFmtId="0" fontId="5" fillId="4" borderId="4" xfId="2" applyFont="1" applyFill="1" applyBorder="1" applyAlignment="1">
      <alignment horizontal="left" vertical="center" wrapText="1"/>
    </xf>
    <xf numFmtId="0" fontId="8" fillId="0" borderId="6"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66" xfId="2" applyFont="1" applyBorder="1" applyAlignment="1">
      <alignment horizontal="center" vertical="center" textRotation="90" wrapText="1"/>
    </xf>
    <xf numFmtId="0" fontId="8" fillId="0" borderId="67" xfId="2" applyFont="1" applyBorder="1" applyAlignment="1">
      <alignment horizontal="center" vertical="center" textRotation="90" wrapText="1"/>
    </xf>
    <xf numFmtId="0" fontId="8" fillId="0" borderId="3" xfId="2" applyFont="1" applyBorder="1" applyAlignment="1">
      <alignment horizontal="center" vertical="center" textRotation="90" wrapText="1"/>
    </xf>
    <xf numFmtId="0" fontId="8" fillId="0" borderId="27" xfId="2" applyFont="1" applyBorder="1" applyAlignment="1">
      <alignment horizontal="center" vertical="center" textRotation="90" wrapText="1"/>
    </xf>
    <xf numFmtId="0" fontId="8" fillId="2" borderId="21" xfId="2" applyFont="1" applyFill="1" applyBorder="1" applyAlignment="1">
      <alignment horizontal="center"/>
    </xf>
    <xf numFmtId="0" fontId="8" fillId="2" borderId="22" xfId="2" applyFont="1" applyFill="1" applyBorder="1" applyAlignment="1">
      <alignment horizontal="center"/>
    </xf>
    <xf numFmtId="0" fontId="8" fillId="2" borderId="23" xfId="2" applyFont="1" applyFill="1" applyBorder="1" applyAlignment="1">
      <alignment horizontal="center"/>
    </xf>
    <xf numFmtId="0" fontId="2" fillId="2" borderId="73" xfId="2" applyFill="1" applyBorder="1" applyAlignment="1">
      <alignment horizontal="center" wrapText="1"/>
    </xf>
    <xf numFmtId="0" fontId="35" fillId="0" borderId="0" xfId="0" applyFont="1" applyAlignment="1">
      <alignment wrapText="1"/>
    </xf>
    <xf numFmtId="0" fontId="7" fillId="0" borderId="5" xfId="2" applyFont="1" applyBorder="1" applyAlignment="1">
      <alignment horizontal="center" vertical="center" wrapText="1"/>
    </xf>
    <xf numFmtId="9" fontId="12" fillId="0" borderId="6" xfId="0"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9" fontId="12" fillId="0" borderId="28" xfId="0" applyNumberFormat="1" applyFont="1" applyBorder="1" applyAlignment="1">
      <alignment horizontal="center" vertical="center" wrapText="1"/>
    </xf>
    <xf numFmtId="9" fontId="12" fillId="0" borderId="36" xfId="0" applyNumberFormat="1" applyFont="1" applyBorder="1" applyAlignment="1">
      <alignment horizontal="center" vertical="center" wrapText="1"/>
    </xf>
    <xf numFmtId="9" fontId="12" fillId="0" borderId="8" xfId="0" applyNumberFormat="1" applyFont="1" applyBorder="1" applyAlignment="1">
      <alignment horizontal="center" vertical="center" wrapText="1"/>
    </xf>
    <xf numFmtId="9" fontId="12" fillId="0" borderId="37" xfId="0" applyNumberFormat="1" applyFont="1" applyBorder="1" applyAlignment="1">
      <alignment horizontal="center" vertical="center" wrapText="1"/>
    </xf>
    <xf numFmtId="9" fontId="47" fillId="0" borderId="20" xfId="2" applyNumberFormat="1" applyFont="1" applyBorder="1" applyAlignment="1">
      <alignment horizontal="center" vertical="center" wrapText="1"/>
    </xf>
    <xf numFmtId="9" fontId="47" fillId="0" borderId="74" xfId="2" applyNumberFormat="1" applyFont="1" applyBorder="1" applyAlignment="1">
      <alignment horizontal="center" vertical="center" wrapText="1"/>
    </xf>
    <xf numFmtId="9" fontId="47" fillId="0" borderId="4" xfId="2" applyNumberFormat="1" applyFont="1" applyBorder="1" applyAlignment="1">
      <alignment horizontal="center" vertical="center" wrapText="1"/>
    </xf>
    <xf numFmtId="9" fontId="47" fillId="0" borderId="5" xfId="2" applyNumberFormat="1" applyFont="1" applyBorder="1" applyAlignment="1">
      <alignment horizontal="center" vertical="center" wrapText="1"/>
    </xf>
    <xf numFmtId="9" fontId="47" fillId="0" borderId="7" xfId="2" applyNumberFormat="1" applyFont="1" applyBorder="1" applyAlignment="1">
      <alignment horizontal="center" vertical="center" wrapText="1"/>
    </xf>
    <xf numFmtId="0" fontId="7" fillId="0" borderId="19" xfId="2" applyFont="1" applyBorder="1" applyAlignment="1">
      <alignment horizontal="center" vertical="center" wrapText="1"/>
    </xf>
    <xf numFmtId="0" fontId="7" fillId="0" borderId="20" xfId="2" applyFont="1" applyBorder="1" applyAlignment="1">
      <alignment horizontal="center" vertical="center" wrapText="1"/>
    </xf>
    <xf numFmtId="9" fontId="7" fillId="0" borderId="11" xfId="2" applyNumberFormat="1" applyFont="1" applyBorder="1" applyAlignment="1">
      <alignment horizontal="center" vertical="center" wrapText="1"/>
    </xf>
    <xf numFmtId="9" fontId="7" fillId="0" borderId="9" xfId="2" applyNumberFormat="1" applyFont="1" applyBorder="1" applyAlignment="1">
      <alignment horizontal="center" vertical="center" wrapText="1"/>
    </xf>
    <xf numFmtId="9" fontId="7" fillId="0" borderId="65" xfId="2" applyNumberFormat="1" applyFont="1" applyBorder="1" applyAlignment="1">
      <alignment horizontal="center" vertical="center" wrapText="1"/>
    </xf>
    <xf numFmtId="0" fontId="7" fillId="0" borderId="11" xfId="2" applyFont="1" applyBorder="1" applyAlignment="1">
      <alignment horizontal="center" vertical="center" wrapText="1"/>
    </xf>
    <xf numFmtId="0" fontId="7" fillId="0" borderId="9" xfId="2" applyFont="1" applyBorder="1" applyAlignment="1">
      <alignment horizontal="center" vertical="center" wrapText="1"/>
    </xf>
    <xf numFmtId="0" fontId="7" fillId="0" borderId="65" xfId="2" applyFont="1" applyBorder="1" applyAlignment="1">
      <alignment horizontal="center" vertical="center" wrapText="1"/>
    </xf>
    <xf numFmtId="0" fontId="8" fillId="0" borderId="18"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16" xfId="2" applyFont="1" applyBorder="1" applyAlignment="1">
      <alignment horizontal="center" vertical="center" wrapText="1"/>
    </xf>
    <xf numFmtId="0" fontId="8" fillId="0" borderId="14"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12" xfId="2" applyFont="1" applyBorder="1" applyAlignment="1">
      <alignment horizontal="center" vertical="center" wrapText="1"/>
    </xf>
    <xf numFmtId="0" fontId="2" fillId="0" borderId="0" xfId="2" applyAlignment="1">
      <alignment horizontal="center" vertical="center" wrapText="1"/>
    </xf>
    <xf numFmtId="0" fontId="2" fillId="0" borderId="2" xfId="2" applyBorder="1" applyAlignment="1">
      <alignment horizontal="center" vertical="center" wrapText="1"/>
    </xf>
    <xf numFmtId="0" fontId="5" fillId="0" borderId="34" xfId="2" applyFont="1" applyBorder="1" applyAlignment="1">
      <alignment horizontal="center" vertical="center" wrapText="1"/>
    </xf>
    <xf numFmtId="0" fontId="5" fillId="0" borderId="24" xfId="2" applyFont="1" applyBorder="1" applyAlignment="1">
      <alignment horizontal="center" vertical="center" wrapText="1"/>
    </xf>
    <xf numFmtId="0" fontId="5" fillId="0" borderId="3" xfId="2" applyFont="1" applyBorder="1" applyAlignment="1">
      <alignment horizontal="center" vertical="center" wrapText="1"/>
    </xf>
    <xf numFmtId="0" fontId="5" fillId="0" borderId="27" xfId="2" applyFont="1" applyBorder="1" applyAlignment="1">
      <alignment horizontal="center" vertical="center" wrapText="1"/>
    </xf>
    <xf numFmtId="0" fontId="5" fillId="0" borderId="6" xfId="2" applyFont="1" applyBorder="1" applyAlignment="1">
      <alignment horizontal="left" vertical="center" wrapText="1"/>
    </xf>
    <xf numFmtId="0" fontId="5" fillId="0" borderId="4" xfId="2" applyFont="1" applyBorder="1" applyAlignment="1">
      <alignment horizontal="left" vertical="center" wrapText="1"/>
    </xf>
    <xf numFmtId="0" fontId="5" fillId="0" borderId="1" xfId="2" applyFont="1" applyBorder="1" applyAlignment="1">
      <alignment horizontal="left" vertical="center" wrapText="1"/>
    </xf>
    <xf numFmtId="0" fontId="5" fillId="0" borderId="28" xfId="2" applyFont="1" applyBorder="1" applyAlignment="1">
      <alignment horizontal="left" vertical="center" wrapText="1"/>
    </xf>
    <xf numFmtId="9" fontId="12" fillId="0" borderId="4" xfId="0" applyNumberFormat="1" applyFont="1" applyBorder="1" applyAlignment="1">
      <alignment horizontal="center" vertical="center" wrapText="1"/>
    </xf>
    <xf numFmtId="9" fontId="12" fillId="0" borderId="11" xfId="0" applyNumberFormat="1" applyFont="1" applyBorder="1" applyAlignment="1">
      <alignment horizontal="center" vertical="center" wrapText="1"/>
    </xf>
    <xf numFmtId="0" fontId="5" fillId="0" borderId="78" xfId="2" applyFont="1" applyBorder="1" applyAlignment="1">
      <alignment horizontal="center" vertical="center" wrapText="1"/>
    </xf>
    <xf numFmtId="0" fontId="5" fillId="0" borderId="5" xfId="2" applyFont="1" applyBorder="1" applyAlignment="1">
      <alignment horizontal="left" vertical="center" wrapText="1"/>
    </xf>
    <xf numFmtId="9" fontId="12" fillId="0" borderId="77" xfId="0" applyNumberFormat="1" applyFont="1" applyBorder="1" applyAlignment="1">
      <alignment horizontal="center" vertical="center" wrapText="1"/>
    </xf>
    <xf numFmtId="9" fontId="12" fillId="0" borderId="7" xfId="0" applyNumberFormat="1" applyFont="1" applyBorder="1" applyAlignment="1">
      <alignment horizontal="center" vertical="center" wrapText="1"/>
    </xf>
    <xf numFmtId="9" fontId="12" fillId="0" borderId="80" xfId="0" applyNumberFormat="1" applyFont="1" applyBorder="1" applyAlignment="1">
      <alignment horizontal="center" vertical="center" wrapText="1"/>
    </xf>
    <xf numFmtId="9" fontId="12" fillId="0" borderId="72" xfId="0" applyNumberFormat="1" applyFont="1" applyBorder="1" applyAlignment="1">
      <alignment horizontal="center" vertical="center" wrapText="1"/>
    </xf>
    <xf numFmtId="9" fontId="14" fillId="0" borderId="6"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28" xfId="0" applyNumberFormat="1" applyFont="1" applyBorder="1" applyAlignment="1">
      <alignment horizontal="center" vertical="center" wrapText="1"/>
    </xf>
    <xf numFmtId="9" fontId="14" fillId="0" borderId="25" xfId="0" applyNumberFormat="1" applyFont="1" applyBorder="1" applyAlignment="1">
      <alignment horizontal="center" vertical="center" wrapText="1"/>
    </xf>
    <xf numFmtId="9" fontId="14" fillId="0" borderId="26" xfId="0" applyNumberFormat="1" applyFont="1" applyBorder="1" applyAlignment="1">
      <alignment horizontal="center" vertical="center" wrapText="1"/>
    </xf>
    <xf numFmtId="9" fontId="14" fillId="0" borderId="29" xfId="0" applyNumberFormat="1" applyFont="1" applyBorder="1" applyAlignment="1">
      <alignment horizontal="center" vertical="center" wrapText="1"/>
    </xf>
    <xf numFmtId="9" fontId="14" fillId="0" borderId="5" xfId="0" applyNumberFormat="1" applyFont="1" applyBorder="1" applyAlignment="1">
      <alignment horizontal="center" vertical="center" wrapText="1"/>
    </xf>
    <xf numFmtId="9" fontId="14" fillId="0" borderId="39" xfId="0" applyNumberFormat="1" applyFont="1" applyBorder="1" applyAlignment="1">
      <alignment horizontal="center" vertical="center" wrapText="1"/>
    </xf>
    <xf numFmtId="9" fontId="14" fillId="0" borderId="4" xfId="0" applyNumberFormat="1" applyFont="1" applyBorder="1" applyAlignment="1">
      <alignment horizontal="center" vertical="center" wrapText="1"/>
    </xf>
    <xf numFmtId="9" fontId="14" fillId="0" borderId="33" xfId="0" applyNumberFormat="1" applyFont="1" applyBorder="1" applyAlignment="1">
      <alignment horizontal="center" vertical="center" wrapText="1"/>
    </xf>
    <xf numFmtId="0" fontId="7" fillId="4" borderId="82" xfId="2" applyFont="1" applyFill="1" applyBorder="1" applyAlignment="1">
      <alignment horizontal="left" vertical="center" wrapText="1"/>
    </xf>
    <xf numFmtId="0" fontId="7" fillId="4" borderId="83" xfId="2" applyFont="1" applyFill="1" applyBorder="1" applyAlignment="1">
      <alignment horizontal="left" vertical="center" wrapText="1"/>
    </xf>
    <xf numFmtId="0" fontId="7" fillId="4" borderId="84" xfId="2" applyFont="1" applyFill="1" applyBorder="1" applyAlignment="1">
      <alignment horizontal="left" vertical="center" wrapText="1"/>
    </xf>
    <xf numFmtId="0" fontId="8" fillId="0" borderId="8" xfId="2" applyFont="1" applyBorder="1" applyAlignment="1">
      <alignment horizontal="center" vertical="center" textRotation="90" wrapText="1"/>
    </xf>
    <xf numFmtId="0" fontId="7" fillId="4" borderId="21" xfId="2" applyFont="1" applyFill="1" applyBorder="1" applyAlignment="1">
      <alignment horizontal="left" vertical="center" wrapText="1"/>
    </xf>
    <xf numFmtId="0" fontId="7" fillId="4" borderId="22" xfId="2" applyFont="1" applyFill="1" applyBorder="1" applyAlignment="1">
      <alignment horizontal="left" vertical="center" wrapText="1"/>
    </xf>
    <xf numFmtId="0" fontId="7" fillId="4" borderId="23" xfId="2" applyFont="1" applyFill="1" applyBorder="1" applyAlignment="1">
      <alignment horizontal="left" vertical="center" wrapText="1"/>
    </xf>
    <xf numFmtId="0" fontId="8" fillId="2" borderId="18" xfId="2" applyFont="1" applyFill="1" applyBorder="1" applyAlignment="1">
      <alignment horizontal="center" vertical="center"/>
    </xf>
    <xf numFmtId="0" fontId="8" fillId="2" borderId="17" xfId="2" applyFont="1" applyFill="1" applyBorder="1" applyAlignment="1">
      <alignment horizontal="center" vertical="center"/>
    </xf>
    <xf numFmtId="0" fontId="8" fillId="2" borderId="16" xfId="2" applyFont="1" applyFill="1" applyBorder="1" applyAlignment="1">
      <alignment horizontal="center" vertical="center"/>
    </xf>
    <xf numFmtId="0" fontId="50" fillId="4" borderId="21" xfId="2" applyFont="1" applyFill="1" applyBorder="1" applyAlignment="1">
      <alignment horizontal="left" vertical="center" wrapText="1"/>
    </xf>
    <xf numFmtId="0" fontId="50" fillId="4" borderId="22" xfId="2" applyFont="1" applyFill="1" applyBorder="1" applyAlignment="1">
      <alignment horizontal="left" vertical="center" wrapText="1"/>
    </xf>
    <xf numFmtId="0" fontId="50" fillId="4" borderId="23" xfId="2" applyFont="1" applyFill="1" applyBorder="1" applyAlignment="1">
      <alignment horizontal="left" vertical="center" wrapText="1"/>
    </xf>
    <xf numFmtId="0" fontId="51" fillId="0" borderId="3" xfId="2" applyFont="1" applyBorder="1" applyAlignment="1">
      <alignment horizontal="center" vertical="center" textRotation="90" wrapText="1"/>
    </xf>
    <xf numFmtId="0" fontId="51" fillId="0" borderId="27" xfId="2" applyFont="1" applyBorder="1" applyAlignment="1">
      <alignment horizontal="center" vertical="center" textRotation="90" wrapText="1"/>
    </xf>
    <xf numFmtId="0" fontId="43" fillId="0" borderId="8" xfId="0" applyFont="1" applyBorder="1" applyAlignment="1">
      <alignment horizontal="center"/>
    </xf>
    <xf numFmtId="0" fontId="43" fillId="0" borderId="19" xfId="0" applyFont="1" applyBorder="1" applyAlignment="1">
      <alignment horizontal="center"/>
    </xf>
    <xf numFmtId="0" fontId="43" fillId="0" borderId="1" xfId="0" applyFont="1" applyBorder="1" applyAlignment="1">
      <alignment horizontal="center"/>
    </xf>
    <xf numFmtId="0" fontId="35" fillId="4" borderId="14" xfId="0" applyFont="1" applyFill="1" applyBorder="1" applyAlignment="1">
      <alignment horizontal="left" vertical="top" wrapText="1"/>
    </xf>
    <xf numFmtId="0" fontId="35" fillId="4" borderId="13" xfId="0" applyFont="1" applyFill="1" applyBorder="1" applyAlignment="1">
      <alignment horizontal="left" vertical="top" wrapText="1"/>
    </xf>
    <xf numFmtId="0" fontId="35" fillId="4" borderId="12" xfId="0" applyFont="1" applyFill="1" applyBorder="1" applyAlignment="1">
      <alignment horizontal="left" vertical="top" wrapText="1"/>
    </xf>
    <xf numFmtId="0" fontId="7" fillId="4" borderId="21"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23" xfId="0" applyFont="1" applyFill="1" applyBorder="1" applyAlignment="1">
      <alignment horizontal="center" vertical="center"/>
    </xf>
    <xf numFmtId="0" fontId="35" fillId="4" borderId="18" xfId="0" applyFont="1" applyFill="1" applyBorder="1" applyAlignment="1">
      <alignment vertical="top" wrapText="1"/>
    </xf>
    <xf numFmtId="0" fontId="35" fillId="4" borderId="17" xfId="0" applyFont="1" applyFill="1" applyBorder="1" applyAlignment="1">
      <alignment vertical="top" wrapText="1"/>
    </xf>
    <xf numFmtId="0" fontId="35" fillId="4" borderId="16" xfId="0" applyFont="1" applyFill="1" applyBorder="1" applyAlignment="1">
      <alignment vertical="top" wrapText="1"/>
    </xf>
    <xf numFmtId="0" fontId="35" fillId="4" borderId="15" xfId="0" applyFont="1" applyFill="1" applyBorder="1" applyAlignment="1">
      <alignment horizontal="left" vertical="top" wrapText="1"/>
    </xf>
    <xf numFmtId="0" fontId="35" fillId="4" borderId="0" xfId="0" applyFont="1" applyFill="1" applyAlignment="1">
      <alignment horizontal="left" vertical="top" wrapText="1"/>
    </xf>
    <xf numFmtId="0" fontId="35" fillId="4" borderId="2" xfId="0" applyFont="1" applyFill="1" applyBorder="1" applyAlignment="1">
      <alignment horizontal="left" vertical="top" wrapText="1"/>
    </xf>
    <xf numFmtId="0" fontId="35" fillId="4" borderId="15" xfId="0" applyFont="1" applyFill="1" applyBorder="1" applyAlignment="1">
      <alignment horizontal="left" vertical="top"/>
    </xf>
    <xf numFmtId="0" fontId="35" fillId="4" borderId="0" xfId="0" applyFont="1" applyFill="1" applyAlignment="1">
      <alignment horizontal="left" vertical="top"/>
    </xf>
    <xf numFmtId="0" fontId="35" fillId="4" borderId="2" xfId="0" applyFont="1" applyFill="1" applyBorder="1" applyAlignment="1">
      <alignment horizontal="left" vertical="top"/>
    </xf>
    <xf numFmtId="0" fontId="2" fillId="0" borderId="8" xfId="2" applyBorder="1" applyAlignment="1">
      <alignment horizontal="center" vertical="center" wrapText="1"/>
    </xf>
    <xf numFmtId="0" fontId="12" fillId="0" borderId="19" xfId="0" applyFont="1" applyBorder="1" applyAlignment="1">
      <alignment horizontal="center" vertical="center" wrapText="1"/>
    </xf>
    <xf numFmtId="14" fontId="2" fillId="2" borderId="1" xfId="2" applyNumberFormat="1" applyFill="1" applyBorder="1" applyAlignment="1" applyProtection="1">
      <alignment horizontal="right"/>
      <protection locked="0"/>
    </xf>
    <xf numFmtId="0" fontId="5" fillId="0" borderId="1" xfId="0" applyFont="1" applyBorder="1" applyAlignment="1" applyProtection="1">
      <alignment horizontal="left" wrapText="1"/>
      <protection locked="0"/>
    </xf>
    <xf numFmtId="0" fontId="43" fillId="5" borderId="1" xfId="0" applyFont="1" applyFill="1" applyBorder="1" applyAlignment="1">
      <alignment horizontal="center" vertical="center"/>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wrapText="1"/>
      <protection locked="0"/>
    </xf>
    <xf numFmtId="0" fontId="46" fillId="0" borderId="1" xfId="2" applyFont="1" applyBorder="1" applyAlignment="1">
      <alignment horizontal="center" vertical="center"/>
    </xf>
    <xf numFmtId="0" fontId="2" fillId="7" borderId="1" xfId="2" applyFill="1" applyBorder="1" applyAlignment="1">
      <alignment horizontal="justify" vertical="center" wrapText="1"/>
    </xf>
    <xf numFmtId="0" fontId="2" fillId="18" borderId="1" xfId="2" applyFill="1" applyBorder="1" applyAlignment="1">
      <alignment horizontal="justify" vertical="center" wrapText="1"/>
    </xf>
    <xf numFmtId="9" fontId="12" fillId="7" borderId="4" xfId="0" applyNumberFormat="1" applyFont="1" applyFill="1" applyBorder="1" applyAlignment="1">
      <alignment horizontal="left" vertical="center" wrapText="1"/>
    </xf>
    <xf numFmtId="0" fontId="5" fillId="3" borderId="1" xfId="2" applyFont="1" applyFill="1" applyBorder="1" applyAlignment="1" applyProtection="1">
      <alignment horizontal="center" vertical="center" wrapText="1"/>
      <protection locked="0"/>
    </xf>
    <xf numFmtId="0" fontId="5" fillId="3" borderId="1" xfId="2" applyFont="1" applyFill="1" applyBorder="1" applyAlignment="1" applyProtection="1">
      <alignment horizontal="left" vertical="center" wrapText="1"/>
      <protection locked="0"/>
    </xf>
    <xf numFmtId="0" fontId="4" fillId="0" borderId="1" xfId="2" applyFont="1" applyBorder="1" applyAlignment="1">
      <alignment horizontal="justify" vertical="center" wrapText="1"/>
    </xf>
    <xf numFmtId="0" fontId="4" fillId="0" borderId="8" xfId="2" applyFont="1" applyBorder="1" applyAlignment="1">
      <alignment horizontal="justify" vertical="center" wrapText="1"/>
    </xf>
    <xf numFmtId="0" fontId="5" fillId="0" borderId="1" xfId="2" applyFont="1" applyBorder="1" applyAlignment="1" applyProtection="1">
      <alignment horizontal="center" vertical="center" wrapText="1"/>
      <protection locked="0"/>
    </xf>
    <xf numFmtId="0" fontId="4" fillId="0" borderId="1" xfId="2" applyFont="1" applyBorder="1" applyAlignment="1">
      <alignment vertical="center" wrapText="1"/>
    </xf>
    <xf numFmtId="0" fontId="5" fillId="3" borderId="1" xfId="0" applyFont="1" applyFill="1" applyBorder="1" applyAlignment="1">
      <alignment horizontal="left" vertical="center" wrapText="1"/>
    </xf>
    <xf numFmtId="9" fontId="0" fillId="0" borderId="33" xfId="0" applyNumberFormat="1" applyBorder="1" applyAlignment="1">
      <alignment horizontal="center" vertical="center" wrapText="1"/>
    </xf>
    <xf numFmtId="0" fontId="2" fillId="0" borderId="0" xfId="2" applyAlignment="1">
      <alignment vertical="center" wrapText="1"/>
    </xf>
    <xf numFmtId="0" fontId="23"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1" xfId="0" applyNumberFormat="1" applyBorder="1" applyAlignment="1">
      <alignment horizontal="center" vertical="center" wrapText="1"/>
    </xf>
    <xf numFmtId="9" fontId="0" fillId="0" borderId="8" xfId="0" applyNumberFormat="1" applyBorder="1" applyAlignment="1">
      <alignment horizontal="center" vertical="center" wrapText="1"/>
    </xf>
    <xf numFmtId="9" fontId="0" fillId="3" borderId="3" xfId="0" applyNumberFormat="1" applyFill="1" applyBorder="1" applyAlignment="1" applyProtection="1">
      <alignment horizontal="center" vertical="center" wrapText="1"/>
      <protection locked="0"/>
    </xf>
    <xf numFmtId="0" fontId="5" fillId="0" borderId="8" xfId="2" applyFont="1" applyBorder="1" applyAlignment="1">
      <alignment horizontal="justify" vertical="center" wrapText="1"/>
    </xf>
    <xf numFmtId="0" fontId="5" fillId="3" borderId="3" xfId="2" applyFont="1" applyFill="1" applyBorder="1" applyAlignment="1" applyProtection="1">
      <alignment horizontal="center" vertical="center" wrapText="1"/>
      <protection locked="0"/>
    </xf>
    <xf numFmtId="9" fontId="53" fillId="0" borderId="3" xfId="0" applyNumberFormat="1" applyFont="1" applyBorder="1" applyAlignment="1">
      <alignment horizontal="center" vertical="center" wrapText="1"/>
    </xf>
    <xf numFmtId="9" fontId="53" fillId="0" borderId="26" xfId="0" applyNumberFormat="1" applyFont="1" applyBorder="1" applyAlignment="1">
      <alignment horizontal="center" vertical="center" wrapText="1"/>
    </xf>
    <xf numFmtId="0" fontId="2" fillId="0" borderId="1" xfId="2" applyBorder="1" applyAlignment="1">
      <alignment horizontal="justify" vertical="center" wrapText="1"/>
    </xf>
    <xf numFmtId="9" fontId="12" fillId="0" borderId="4" xfId="0" applyNumberFormat="1" applyFont="1" applyBorder="1" applyAlignment="1">
      <alignment horizontal="center" vertical="center" wrapText="1"/>
    </xf>
    <xf numFmtId="0" fontId="2" fillId="0" borderId="3" xfId="2" applyBorder="1" applyAlignment="1">
      <alignment horizontal="center" vertical="center" wrapText="1"/>
    </xf>
    <xf numFmtId="0" fontId="2" fillId="0" borderId="1" xfId="2" applyBorder="1" applyAlignment="1">
      <alignment horizontal="justify" vertical="center" wrapText="1"/>
    </xf>
    <xf numFmtId="9" fontId="12" fillId="0" borderId="4" xfId="0" applyNumberFormat="1" applyFont="1" applyBorder="1" applyAlignment="1">
      <alignment horizontal="center" vertical="center" wrapText="1"/>
    </xf>
    <xf numFmtId="9" fontId="2" fillId="0" borderId="4" xfId="2" applyNumberFormat="1" applyBorder="1" applyAlignment="1">
      <alignment horizontal="center" vertical="center" wrapText="1"/>
    </xf>
    <xf numFmtId="9" fontId="12" fillId="0" borderId="4" xfId="0" applyNumberFormat="1" applyFont="1" applyBorder="1" applyAlignment="1">
      <alignment horizontal="left" vertical="center" wrapText="1"/>
    </xf>
    <xf numFmtId="9" fontId="2" fillId="0" borderId="4" xfId="2" applyNumberFormat="1" applyBorder="1" applyAlignment="1">
      <alignment horizontal="justify" vertical="center" wrapText="1"/>
    </xf>
    <xf numFmtId="0" fontId="2" fillId="3" borderId="1" xfId="2" applyFill="1" applyBorder="1" applyAlignment="1" applyProtection="1">
      <alignment horizontal="justify" vertical="center" wrapText="1"/>
      <protection locked="0"/>
    </xf>
    <xf numFmtId="14" fontId="2" fillId="3" borderId="1" xfId="2" applyNumberFormat="1" applyFill="1" applyBorder="1" applyAlignment="1" applyProtection="1">
      <alignment horizontal="justify" vertical="center" wrapText="1"/>
      <protection locked="0"/>
    </xf>
  </cellXfs>
  <cellStyles count="7">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 name="Porcentaje" xfId="6" builtinId="5"/>
  </cellStyles>
  <dxfs count="186">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Helvetica"/>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Tahoma"/>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0" formatCode="General"/>
      <fill>
        <patternFill patternType="solid">
          <fgColor indexed="64"/>
          <bgColor theme="9"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Medium9">
    <tableStyle name="Estilo de tabla 1" pivot="0" count="0" xr9:uid="{00000000-0011-0000-FFFF-FFFF00000000}"/>
  </tableStyles>
  <colors>
    <mruColors>
      <color rgb="FFFF2500"/>
      <color rgb="FFFFC000"/>
      <color rgb="FFFFFC66"/>
      <color rgb="FF01B150"/>
      <color rgb="FFADD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728132</xdr:colOff>
      <xdr:row>0</xdr:row>
      <xdr:rowOff>16932</xdr:rowOff>
    </xdr:from>
    <xdr:to>
      <xdr:col>1</xdr:col>
      <xdr:colOff>849086</xdr:colOff>
      <xdr:row>2</xdr:row>
      <xdr:rowOff>296332</xdr:rowOff>
    </xdr:to>
    <xdr:pic>
      <xdr:nvPicPr>
        <xdr:cNvPr id="2" name="Imagen 1">
          <a:extLst>
            <a:ext uri="{FF2B5EF4-FFF2-40B4-BE49-F238E27FC236}">
              <a16:creationId xmlns:a16="http://schemas.microsoft.com/office/drawing/2014/main" id="{AF3E6CBD-0796-4F4B-AF45-9A316176EE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28132" y="16932"/>
          <a:ext cx="2017487" cy="1024467"/>
        </a:xfrm>
        <a:prstGeom prst="rect">
          <a:avLst/>
        </a:prstGeom>
        <a:solidFill>
          <a:sysClr val="window" lastClr="FFFFFF"/>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728132</xdr:colOff>
      <xdr:row>0</xdr:row>
      <xdr:rowOff>16932</xdr:rowOff>
    </xdr:from>
    <xdr:to>
      <xdr:col>1</xdr:col>
      <xdr:colOff>1426936</xdr:colOff>
      <xdr:row>2</xdr:row>
      <xdr:rowOff>213782</xdr:rowOff>
    </xdr:to>
    <xdr:pic>
      <xdr:nvPicPr>
        <xdr:cNvPr id="3" name="Imagen 2">
          <a:extLst>
            <a:ext uri="{FF2B5EF4-FFF2-40B4-BE49-F238E27FC236}">
              <a16:creationId xmlns:a16="http://schemas.microsoft.com/office/drawing/2014/main" id="{19740694-39EE-4B15-AF6B-D04796FD28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28132" y="16932"/>
          <a:ext cx="2019604" cy="1022350"/>
        </a:xfrm>
        <a:prstGeom prst="rect">
          <a:avLst/>
        </a:prstGeom>
        <a:solidFill>
          <a:sysClr val="window" lastClr="FFFFFF"/>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378882</xdr:colOff>
      <xdr:row>0</xdr:row>
      <xdr:rowOff>0</xdr:rowOff>
    </xdr:from>
    <xdr:to>
      <xdr:col>1</xdr:col>
      <xdr:colOff>1198336</xdr:colOff>
      <xdr:row>2</xdr:row>
      <xdr:rowOff>279400</xdr:rowOff>
    </xdr:to>
    <xdr:pic>
      <xdr:nvPicPr>
        <xdr:cNvPr id="3" name="Imagen 2">
          <a:extLst>
            <a:ext uri="{FF2B5EF4-FFF2-40B4-BE49-F238E27FC236}">
              <a16:creationId xmlns:a16="http://schemas.microsoft.com/office/drawing/2014/main" id="{B186625D-C11D-4C27-B7D3-4C01738730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8882" y="0"/>
          <a:ext cx="2019604" cy="1022350"/>
        </a:xfrm>
        <a:prstGeom prst="rect">
          <a:avLst/>
        </a:prstGeom>
        <a:solidFill>
          <a:sysClr val="window" lastClr="FFFFFF"/>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129</xdr:row>
      <xdr:rowOff>0</xdr:rowOff>
    </xdr:from>
    <xdr:to>
      <xdr:col>4</xdr:col>
      <xdr:colOff>90438</xdr:colOff>
      <xdr:row>134</xdr:row>
      <xdr:rowOff>969</xdr:rowOff>
    </xdr:to>
    <xdr:sp macro="" textlink="">
      <xdr:nvSpPr>
        <xdr:cNvPr id="6238" name="Text Box 15">
          <a:extLst>
            <a:ext uri="{FF2B5EF4-FFF2-40B4-BE49-F238E27FC236}">
              <a16:creationId xmlns:a16="http://schemas.microsoft.com/office/drawing/2014/main" id="{00000000-0008-0000-05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0</xdr:rowOff>
    </xdr:from>
    <xdr:to>
      <xdr:col>4</xdr:col>
      <xdr:colOff>95250</xdr:colOff>
      <xdr:row>14</xdr:row>
      <xdr:rowOff>171450</xdr:rowOff>
    </xdr:to>
    <xdr:sp macro="" textlink="">
      <xdr:nvSpPr>
        <xdr:cNvPr id="6239" name="Text Box 16">
          <a:extLst>
            <a:ext uri="{FF2B5EF4-FFF2-40B4-BE49-F238E27FC236}">
              <a16:creationId xmlns:a16="http://schemas.microsoft.com/office/drawing/2014/main" id="{00000000-0008-0000-05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0</xdr:rowOff>
    </xdr:from>
    <xdr:to>
      <xdr:col>4</xdr:col>
      <xdr:colOff>95250</xdr:colOff>
      <xdr:row>14</xdr:row>
      <xdr:rowOff>171450</xdr:rowOff>
    </xdr:to>
    <xdr:sp macro="" textlink="">
      <xdr:nvSpPr>
        <xdr:cNvPr id="6240" name="Text Box 17">
          <a:extLst>
            <a:ext uri="{FF2B5EF4-FFF2-40B4-BE49-F238E27FC236}">
              <a16:creationId xmlns:a16="http://schemas.microsoft.com/office/drawing/2014/main" id="{00000000-0008-0000-05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0</xdr:rowOff>
    </xdr:from>
    <xdr:to>
      <xdr:col>4</xdr:col>
      <xdr:colOff>95250</xdr:colOff>
      <xdr:row>14</xdr:row>
      <xdr:rowOff>171450</xdr:rowOff>
    </xdr:to>
    <xdr:sp macro="" textlink="">
      <xdr:nvSpPr>
        <xdr:cNvPr id="6241" name="Text Box 18">
          <a:extLst>
            <a:ext uri="{FF2B5EF4-FFF2-40B4-BE49-F238E27FC236}">
              <a16:creationId xmlns:a16="http://schemas.microsoft.com/office/drawing/2014/main" id="{00000000-0008-0000-05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0</xdr:rowOff>
    </xdr:from>
    <xdr:to>
      <xdr:col>4</xdr:col>
      <xdr:colOff>95250</xdr:colOff>
      <xdr:row>14</xdr:row>
      <xdr:rowOff>171450</xdr:rowOff>
    </xdr:to>
    <xdr:sp macro="" textlink="">
      <xdr:nvSpPr>
        <xdr:cNvPr id="6242" name="Text Box 19">
          <a:extLst>
            <a:ext uri="{FF2B5EF4-FFF2-40B4-BE49-F238E27FC236}">
              <a16:creationId xmlns:a16="http://schemas.microsoft.com/office/drawing/2014/main" id="{00000000-0008-0000-05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504825</xdr:rowOff>
    </xdr:from>
    <xdr:to>
      <xdr:col>4</xdr:col>
      <xdr:colOff>95250</xdr:colOff>
      <xdr:row>15</xdr:row>
      <xdr:rowOff>464846</xdr:rowOff>
    </xdr:to>
    <xdr:sp macro="" textlink="">
      <xdr:nvSpPr>
        <xdr:cNvPr id="9" name="Text Box 15">
          <a:extLst>
            <a:ext uri="{FF2B5EF4-FFF2-40B4-BE49-F238E27FC236}">
              <a16:creationId xmlns:a16="http://schemas.microsoft.com/office/drawing/2014/main" id="{00000000-0008-0000-05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129</xdr:row>
      <xdr:rowOff>0</xdr:rowOff>
    </xdr:from>
    <xdr:ext cx="95250" cy="213632"/>
    <xdr:sp macro="" textlink="">
      <xdr:nvSpPr>
        <xdr:cNvPr id="11" name="Text Box 15">
          <a:extLst>
            <a:ext uri="{FF2B5EF4-FFF2-40B4-BE49-F238E27FC236}">
              <a16:creationId xmlns:a16="http://schemas.microsoft.com/office/drawing/2014/main" id="{00000000-0008-0000-05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 name="Text Box 15">
          <a:extLst>
            <a:ext uri="{FF2B5EF4-FFF2-40B4-BE49-F238E27FC236}">
              <a16:creationId xmlns:a16="http://schemas.microsoft.com/office/drawing/2014/main" id="{00000000-0008-0000-05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3" name="Text Box 15">
          <a:extLst>
            <a:ext uri="{FF2B5EF4-FFF2-40B4-BE49-F238E27FC236}">
              <a16:creationId xmlns:a16="http://schemas.microsoft.com/office/drawing/2014/main" id="{00000000-0008-0000-05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4" name="Text Box 15">
          <a:extLst>
            <a:ext uri="{FF2B5EF4-FFF2-40B4-BE49-F238E27FC236}">
              <a16:creationId xmlns:a16="http://schemas.microsoft.com/office/drawing/2014/main" id="{00000000-0008-0000-05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5" name="Text Box 15">
          <a:extLst>
            <a:ext uri="{FF2B5EF4-FFF2-40B4-BE49-F238E27FC236}">
              <a16:creationId xmlns:a16="http://schemas.microsoft.com/office/drawing/2014/main" id="{00000000-0008-0000-05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6" name="Text Box 15">
          <a:extLst>
            <a:ext uri="{FF2B5EF4-FFF2-40B4-BE49-F238E27FC236}">
              <a16:creationId xmlns:a16="http://schemas.microsoft.com/office/drawing/2014/main" id="{00000000-0008-0000-05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7" name="Text Box 15">
          <a:extLst>
            <a:ext uri="{FF2B5EF4-FFF2-40B4-BE49-F238E27FC236}">
              <a16:creationId xmlns:a16="http://schemas.microsoft.com/office/drawing/2014/main" id="{00000000-0008-0000-05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8" name="Text Box 15">
          <a:extLst>
            <a:ext uri="{FF2B5EF4-FFF2-40B4-BE49-F238E27FC236}">
              <a16:creationId xmlns:a16="http://schemas.microsoft.com/office/drawing/2014/main" id="{00000000-0008-0000-05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9" name="Text Box 15">
          <a:extLst>
            <a:ext uri="{FF2B5EF4-FFF2-40B4-BE49-F238E27FC236}">
              <a16:creationId xmlns:a16="http://schemas.microsoft.com/office/drawing/2014/main" id="{00000000-0008-0000-05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0" name="Text Box 15">
          <a:extLst>
            <a:ext uri="{FF2B5EF4-FFF2-40B4-BE49-F238E27FC236}">
              <a16:creationId xmlns:a16="http://schemas.microsoft.com/office/drawing/2014/main" id="{00000000-0008-0000-05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1" name="Text Box 15">
          <a:extLst>
            <a:ext uri="{FF2B5EF4-FFF2-40B4-BE49-F238E27FC236}">
              <a16:creationId xmlns:a16="http://schemas.microsoft.com/office/drawing/2014/main" id="{00000000-0008-0000-05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2" name="Text Box 15">
          <a:extLst>
            <a:ext uri="{FF2B5EF4-FFF2-40B4-BE49-F238E27FC236}">
              <a16:creationId xmlns:a16="http://schemas.microsoft.com/office/drawing/2014/main" id="{00000000-0008-0000-05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3" name="Text Box 15">
          <a:extLst>
            <a:ext uri="{FF2B5EF4-FFF2-40B4-BE49-F238E27FC236}">
              <a16:creationId xmlns:a16="http://schemas.microsoft.com/office/drawing/2014/main" id="{00000000-0008-0000-05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4" name="Text Box 15">
          <a:extLst>
            <a:ext uri="{FF2B5EF4-FFF2-40B4-BE49-F238E27FC236}">
              <a16:creationId xmlns:a16="http://schemas.microsoft.com/office/drawing/2014/main" id="{00000000-0008-0000-05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26" name="Text Box 16">
          <a:extLst>
            <a:ext uri="{FF2B5EF4-FFF2-40B4-BE49-F238E27FC236}">
              <a16:creationId xmlns:a16="http://schemas.microsoft.com/office/drawing/2014/main" id="{00000000-0008-0000-05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27" name="Text Box 17">
          <a:extLst>
            <a:ext uri="{FF2B5EF4-FFF2-40B4-BE49-F238E27FC236}">
              <a16:creationId xmlns:a16="http://schemas.microsoft.com/office/drawing/2014/main" id="{00000000-0008-0000-05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28" name="Text Box 18">
          <a:extLst>
            <a:ext uri="{FF2B5EF4-FFF2-40B4-BE49-F238E27FC236}">
              <a16:creationId xmlns:a16="http://schemas.microsoft.com/office/drawing/2014/main" id="{00000000-0008-0000-05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29" name="Text Box 19">
          <a:extLst>
            <a:ext uri="{FF2B5EF4-FFF2-40B4-BE49-F238E27FC236}">
              <a16:creationId xmlns:a16="http://schemas.microsoft.com/office/drawing/2014/main" id="{00000000-0008-0000-05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129</xdr:row>
      <xdr:rowOff>0</xdr:rowOff>
    </xdr:from>
    <xdr:ext cx="95250" cy="213632"/>
    <xdr:sp macro="" textlink="">
      <xdr:nvSpPr>
        <xdr:cNvPr id="30" name="Text Box 15">
          <a:extLst>
            <a:ext uri="{FF2B5EF4-FFF2-40B4-BE49-F238E27FC236}">
              <a16:creationId xmlns:a16="http://schemas.microsoft.com/office/drawing/2014/main" id="{00000000-0008-0000-05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31" name="Text Box 16">
          <a:extLst>
            <a:ext uri="{FF2B5EF4-FFF2-40B4-BE49-F238E27FC236}">
              <a16:creationId xmlns:a16="http://schemas.microsoft.com/office/drawing/2014/main" id="{00000000-0008-0000-05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32" name="Text Box 17">
          <a:extLst>
            <a:ext uri="{FF2B5EF4-FFF2-40B4-BE49-F238E27FC236}">
              <a16:creationId xmlns:a16="http://schemas.microsoft.com/office/drawing/2014/main" id="{00000000-0008-0000-05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33" name="Text Box 18">
          <a:extLst>
            <a:ext uri="{FF2B5EF4-FFF2-40B4-BE49-F238E27FC236}">
              <a16:creationId xmlns:a16="http://schemas.microsoft.com/office/drawing/2014/main" id="{00000000-0008-0000-05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34" name="Text Box 19">
          <a:extLst>
            <a:ext uri="{FF2B5EF4-FFF2-40B4-BE49-F238E27FC236}">
              <a16:creationId xmlns:a16="http://schemas.microsoft.com/office/drawing/2014/main" id="{00000000-0008-0000-05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5" name="Text Box 15">
          <a:extLst>
            <a:ext uri="{FF2B5EF4-FFF2-40B4-BE49-F238E27FC236}">
              <a16:creationId xmlns:a16="http://schemas.microsoft.com/office/drawing/2014/main" id="{00000000-0008-0000-05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41" name="Text Box 16">
          <a:extLst>
            <a:ext uri="{FF2B5EF4-FFF2-40B4-BE49-F238E27FC236}">
              <a16:creationId xmlns:a16="http://schemas.microsoft.com/office/drawing/2014/main" id="{00000000-0008-0000-05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42" name="Text Box 17">
          <a:extLst>
            <a:ext uri="{FF2B5EF4-FFF2-40B4-BE49-F238E27FC236}">
              <a16:creationId xmlns:a16="http://schemas.microsoft.com/office/drawing/2014/main" id="{00000000-0008-0000-05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43" name="Text Box 18">
          <a:extLst>
            <a:ext uri="{FF2B5EF4-FFF2-40B4-BE49-F238E27FC236}">
              <a16:creationId xmlns:a16="http://schemas.microsoft.com/office/drawing/2014/main" id="{00000000-0008-0000-05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44" name="Text Box 19">
          <a:extLst>
            <a:ext uri="{FF2B5EF4-FFF2-40B4-BE49-F238E27FC236}">
              <a16:creationId xmlns:a16="http://schemas.microsoft.com/office/drawing/2014/main" id="{00000000-0008-0000-05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442269"/>
    <xdr:sp macro="" textlink="">
      <xdr:nvSpPr>
        <xdr:cNvPr id="45" name="Text Box 15">
          <a:extLst>
            <a:ext uri="{FF2B5EF4-FFF2-40B4-BE49-F238E27FC236}">
              <a16:creationId xmlns:a16="http://schemas.microsoft.com/office/drawing/2014/main" id="{00000000-0008-0000-05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6" name="Text Box 15">
          <a:extLst>
            <a:ext uri="{FF2B5EF4-FFF2-40B4-BE49-F238E27FC236}">
              <a16:creationId xmlns:a16="http://schemas.microsoft.com/office/drawing/2014/main" id="{00000000-0008-0000-05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7" name="Text Box 15">
          <a:extLst>
            <a:ext uri="{FF2B5EF4-FFF2-40B4-BE49-F238E27FC236}">
              <a16:creationId xmlns:a16="http://schemas.microsoft.com/office/drawing/2014/main" id="{00000000-0008-0000-05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8" name="Text Box 15">
          <a:extLst>
            <a:ext uri="{FF2B5EF4-FFF2-40B4-BE49-F238E27FC236}">
              <a16:creationId xmlns:a16="http://schemas.microsoft.com/office/drawing/2014/main" id="{00000000-0008-0000-05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9" name="Text Box 15">
          <a:extLst>
            <a:ext uri="{FF2B5EF4-FFF2-40B4-BE49-F238E27FC236}">
              <a16:creationId xmlns:a16="http://schemas.microsoft.com/office/drawing/2014/main" id="{00000000-0008-0000-05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0" name="Text Box 15">
          <a:extLst>
            <a:ext uri="{FF2B5EF4-FFF2-40B4-BE49-F238E27FC236}">
              <a16:creationId xmlns:a16="http://schemas.microsoft.com/office/drawing/2014/main" id="{00000000-0008-0000-05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1" name="Text Box 15">
          <a:extLst>
            <a:ext uri="{FF2B5EF4-FFF2-40B4-BE49-F238E27FC236}">
              <a16:creationId xmlns:a16="http://schemas.microsoft.com/office/drawing/2014/main" id="{00000000-0008-0000-05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2" name="Text Box 15">
          <a:extLst>
            <a:ext uri="{FF2B5EF4-FFF2-40B4-BE49-F238E27FC236}">
              <a16:creationId xmlns:a16="http://schemas.microsoft.com/office/drawing/2014/main" id="{00000000-0008-0000-05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3" name="Text Box 15">
          <a:extLst>
            <a:ext uri="{FF2B5EF4-FFF2-40B4-BE49-F238E27FC236}">
              <a16:creationId xmlns:a16="http://schemas.microsoft.com/office/drawing/2014/main" id="{00000000-0008-0000-05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4" name="Text Box 15">
          <a:extLst>
            <a:ext uri="{FF2B5EF4-FFF2-40B4-BE49-F238E27FC236}">
              <a16:creationId xmlns:a16="http://schemas.microsoft.com/office/drawing/2014/main" id="{00000000-0008-0000-05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5" name="Text Box 15">
          <a:extLst>
            <a:ext uri="{FF2B5EF4-FFF2-40B4-BE49-F238E27FC236}">
              <a16:creationId xmlns:a16="http://schemas.microsoft.com/office/drawing/2014/main" id="{00000000-0008-0000-05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6" name="Text Box 15">
          <a:extLst>
            <a:ext uri="{FF2B5EF4-FFF2-40B4-BE49-F238E27FC236}">
              <a16:creationId xmlns:a16="http://schemas.microsoft.com/office/drawing/2014/main" id="{00000000-0008-0000-05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7" name="Text Box 15">
          <a:extLst>
            <a:ext uri="{FF2B5EF4-FFF2-40B4-BE49-F238E27FC236}">
              <a16:creationId xmlns:a16="http://schemas.microsoft.com/office/drawing/2014/main" id="{00000000-0008-0000-05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8" name="Text Box 15">
          <a:extLst>
            <a:ext uri="{FF2B5EF4-FFF2-40B4-BE49-F238E27FC236}">
              <a16:creationId xmlns:a16="http://schemas.microsoft.com/office/drawing/2014/main" id="{00000000-0008-0000-05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9" name="Text Box 15">
          <a:extLst>
            <a:ext uri="{FF2B5EF4-FFF2-40B4-BE49-F238E27FC236}">
              <a16:creationId xmlns:a16="http://schemas.microsoft.com/office/drawing/2014/main" id="{00000000-0008-0000-05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60" name="Text Box 16">
          <a:extLst>
            <a:ext uri="{FF2B5EF4-FFF2-40B4-BE49-F238E27FC236}">
              <a16:creationId xmlns:a16="http://schemas.microsoft.com/office/drawing/2014/main" id="{00000000-0008-0000-05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61" name="Text Box 17">
          <a:extLst>
            <a:ext uri="{FF2B5EF4-FFF2-40B4-BE49-F238E27FC236}">
              <a16:creationId xmlns:a16="http://schemas.microsoft.com/office/drawing/2014/main" id="{00000000-0008-0000-05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62" name="Text Box 18">
          <a:extLst>
            <a:ext uri="{FF2B5EF4-FFF2-40B4-BE49-F238E27FC236}">
              <a16:creationId xmlns:a16="http://schemas.microsoft.com/office/drawing/2014/main" id="{00000000-0008-0000-05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63" name="Text Box 19">
          <a:extLst>
            <a:ext uri="{FF2B5EF4-FFF2-40B4-BE49-F238E27FC236}">
              <a16:creationId xmlns:a16="http://schemas.microsoft.com/office/drawing/2014/main" id="{00000000-0008-0000-05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4" name="Text Box 15">
          <a:extLst>
            <a:ext uri="{FF2B5EF4-FFF2-40B4-BE49-F238E27FC236}">
              <a16:creationId xmlns:a16="http://schemas.microsoft.com/office/drawing/2014/main" id="{00000000-0008-0000-05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65" name="Text Box 16">
          <a:extLst>
            <a:ext uri="{FF2B5EF4-FFF2-40B4-BE49-F238E27FC236}">
              <a16:creationId xmlns:a16="http://schemas.microsoft.com/office/drawing/2014/main" id="{00000000-0008-0000-05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66" name="Text Box 17">
          <a:extLst>
            <a:ext uri="{FF2B5EF4-FFF2-40B4-BE49-F238E27FC236}">
              <a16:creationId xmlns:a16="http://schemas.microsoft.com/office/drawing/2014/main" id="{00000000-0008-0000-05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67" name="Text Box 18">
          <a:extLst>
            <a:ext uri="{FF2B5EF4-FFF2-40B4-BE49-F238E27FC236}">
              <a16:creationId xmlns:a16="http://schemas.microsoft.com/office/drawing/2014/main" id="{00000000-0008-0000-05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68" name="Text Box 19">
          <a:extLst>
            <a:ext uri="{FF2B5EF4-FFF2-40B4-BE49-F238E27FC236}">
              <a16:creationId xmlns:a16="http://schemas.microsoft.com/office/drawing/2014/main" id="{00000000-0008-0000-05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9" name="Text Box 15">
          <a:extLst>
            <a:ext uri="{FF2B5EF4-FFF2-40B4-BE49-F238E27FC236}">
              <a16:creationId xmlns:a16="http://schemas.microsoft.com/office/drawing/2014/main" id="{00000000-0008-0000-05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xdr:row>
      <xdr:rowOff>0</xdr:rowOff>
    </xdr:from>
    <xdr:ext cx="95250" cy="171450"/>
    <xdr:sp macro="" textlink="">
      <xdr:nvSpPr>
        <xdr:cNvPr id="70" name="Text Box 16">
          <a:extLst>
            <a:ext uri="{FF2B5EF4-FFF2-40B4-BE49-F238E27FC236}">
              <a16:creationId xmlns:a16="http://schemas.microsoft.com/office/drawing/2014/main" id="{00000000-0008-0000-05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xdr:row>
      <xdr:rowOff>0</xdr:rowOff>
    </xdr:from>
    <xdr:ext cx="95250" cy="171450"/>
    <xdr:sp macro="" textlink="">
      <xdr:nvSpPr>
        <xdr:cNvPr id="71" name="Text Box 17">
          <a:extLst>
            <a:ext uri="{FF2B5EF4-FFF2-40B4-BE49-F238E27FC236}">
              <a16:creationId xmlns:a16="http://schemas.microsoft.com/office/drawing/2014/main" id="{00000000-0008-0000-05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xdr:row>
      <xdr:rowOff>0</xdr:rowOff>
    </xdr:from>
    <xdr:ext cx="95250" cy="171450"/>
    <xdr:sp macro="" textlink="">
      <xdr:nvSpPr>
        <xdr:cNvPr id="72" name="Text Box 18">
          <a:extLst>
            <a:ext uri="{FF2B5EF4-FFF2-40B4-BE49-F238E27FC236}">
              <a16:creationId xmlns:a16="http://schemas.microsoft.com/office/drawing/2014/main" id="{00000000-0008-0000-05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xdr:row>
      <xdr:rowOff>0</xdr:rowOff>
    </xdr:from>
    <xdr:ext cx="95250" cy="171450"/>
    <xdr:sp macro="" textlink="">
      <xdr:nvSpPr>
        <xdr:cNvPr id="73" name="Text Box 19">
          <a:extLst>
            <a:ext uri="{FF2B5EF4-FFF2-40B4-BE49-F238E27FC236}">
              <a16:creationId xmlns:a16="http://schemas.microsoft.com/office/drawing/2014/main" id="{00000000-0008-0000-05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75" name="Text Box 15">
          <a:extLst>
            <a:ext uri="{FF2B5EF4-FFF2-40B4-BE49-F238E27FC236}">
              <a16:creationId xmlns:a16="http://schemas.microsoft.com/office/drawing/2014/main" id="{00000000-0008-0000-05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76" name="Text Box 15">
          <a:extLst>
            <a:ext uri="{FF2B5EF4-FFF2-40B4-BE49-F238E27FC236}">
              <a16:creationId xmlns:a16="http://schemas.microsoft.com/office/drawing/2014/main" id="{00000000-0008-0000-05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77" name="Text Box 15">
          <a:extLst>
            <a:ext uri="{FF2B5EF4-FFF2-40B4-BE49-F238E27FC236}">
              <a16:creationId xmlns:a16="http://schemas.microsoft.com/office/drawing/2014/main" id="{00000000-0008-0000-05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78" name="Text Box 15">
          <a:extLst>
            <a:ext uri="{FF2B5EF4-FFF2-40B4-BE49-F238E27FC236}">
              <a16:creationId xmlns:a16="http://schemas.microsoft.com/office/drawing/2014/main" id="{00000000-0008-0000-05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79" name="Text Box 15">
          <a:extLst>
            <a:ext uri="{FF2B5EF4-FFF2-40B4-BE49-F238E27FC236}">
              <a16:creationId xmlns:a16="http://schemas.microsoft.com/office/drawing/2014/main" id="{00000000-0008-0000-05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80" name="Text Box 15">
          <a:extLst>
            <a:ext uri="{FF2B5EF4-FFF2-40B4-BE49-F238E27FC236}">
              <a16:creationId xmlns:a16="http://schemas.microsoft.com/office/drawing/2014/main" id="{00000000-0008-0000-05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81" name="Text Box 15">
          <a:extLst>
            <a:ext uri="{FF2B5EF4-FFF2-40B4-BE49-F238E27FC236}">
              <a16:creationId xmlns:a16="http://schemas.microsoft.com/office/drawing/2014/main" id="{00000000-0008-0000-05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82" name="Text Box 15">
          <a:extLst>
            <a:ext uri="{FF2B5EF4-FFF2-40B4-BE49-F238E27FC236}">
              <a16:creationId xmlns:a16="http://schemas.microsoft.com/office/drawing/2014/main" id="{00000000-0008-0000-05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83" name="Text Box 15">
          <a:extLst>
            <a:ext uri="{FF2B5EF4-FFF2-40B4-BE49-F238E27FC236}">
              <a16:creationId xmlns:a16="http://schemas.microsoft.com/office/drawing/2014/main" id="{00000000-0008-0000-05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84" name="Text Box 15">
          <a:extLst>
            <a:ext uri="{FF2B5EF4-FFF2-40B4-BE49-F238E27FC236}">
              <a16:creationId xmlns:a16="http://schemas.microsoft.com/office/drawing/2014/main" id="{00000000-0008-0000-05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85" name="Text Box 15">
          <a:extLst>
            <a:ext uri="{FF2B5EF4-FFF2-40B4-BE49-F238E27FC236}">
              <a16:creationId xmlns:a16="http://schemas.microsoft.com/office/drawing/2014/main" id="{00000000-0008-0000-05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86" name="Text Box 15">
          <a:extLst>
            <a:ext uri="{FF2B5EF4-FFF2-40B4-BE49-F238E27FC236}">
              <a16:creationId xmlns:a16="http://schemas.microsoft.com/office/drawing/2014/main" id="{00000000-0008-0000-05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87" name="Text Box 15">
          <a:extLst>
            <a:ext uri="{FF2B5EF4-FFF2-40B4-BE49-F238E27FC236}">
              <a16:creationId xmlns:a16="http://schemas.microsoft.com/office/drawing/2014/main" id="{00000000-0008-0000-05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88" name="Text Box 15">
          <a:extLst>
            <a:ext uri="{FF2B5EF4-FFF2-40B4-BE49-F238E27FC236}">
              <a16:creationId xmlns:a16="http://schemas.microsoft.com/office/drawing/2014/main" id="{00000000-0008-0000-05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89" name="Text Box 16">
          <a:extLst>
            <a:ext uri="{FF2B5EF4-FFF2-40B4-BE49-F238E27FC236}">
              <a16:creationId xmlns:a16="http://schemas.microsoft.com/office/drawing/2014/main" id="{00000000-0008-0000-05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90" name="Text Box 17">
          <a:extLst>
            <a:ext uri="{FF2B5EF4-FFF2-40B4-BE49-F238E27FC236}">
              <a16:creationId xmlns:a16="http://schemas.microsoft.com/office/drawing/2014/main" id="{00000000-0008-0000-05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91" name="Text Box 18">
          <a:extLst>
            <a:ext uri="{FF2B5EF4-FFF2-40B4-BE49-F238E27FC236}">
              <a16:creationId xmlns:a16="http://schemas.microsoft.com/office/drawing/2014/main" id="{00000000-0008-0000-05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92" name="Text Box 19">
          <a:extLst>
            <a:ext uri="{FF2B5EF4-FFF2-40B4-BE49-F238E27FC236}">
              <a16:creationId xmlns:a16="http://schemas.microsoft.com/office/drawing/2014/main" id="{00000000-0008-0000-05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93" name="Text Box 15">
          <a:extLst>
            <a:ext uri="{FF2B5EF4-FFF2-40B4-BE49-F238E27FC236}">
              <a16:creationId xmlns:a16="http://schemas.microsoft.com/office/drawing/2014/main" id="{00000000-0008-0000-05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94" name="Text Box 16">
          <a:extLst>
            <a:ext uri="{FF2B5EF4-FFF2-40B4-BE49-F238E27FC236}">
              <a16:creationId xmlns:a16="http://schemas.microsoft.com/office/drawing/2014/main" id="{00000000-0008-0000-05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95" name="Text Box 17">
          <a:extLst>
            <a:ext uri="{FF2B5EF4-FFF2-40B4-BE49-F238E27FC236}">
              <a16:creationId xmlns:a16="http://schemas.microsoft.com/office/drawing/2014/main" id="{00000000-0008-0000-05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96" name="Text Box 18">
          <a:extLst>
            <a:ext uri="{FF2B5EF4-FFF2-40B4-BE49-F238E27FC236}">
              <a16:creationId xmlns:a16="http://schemas.microsoft.com/office/drawing/2014/main" id="{00000000-0008-0000-05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97" name="Text Box 19">
          <a:extLst>
            <a:ext uri="{FF2B5EF4-FFF2-40B4-BE49-F238E27FC236}">
              <a16:creationId xmlns:a16="http://schemas.microsoft.com/office/drawing/2014/main" id="{00000000-0008-0000-05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98" name="Text Box 15">
          <a:extLst>
            <a:ext uri="{FF2B5EF4-FFF2-40B4-BE49-F238E27FC236}">
              <a16:creationId xmlns:a16="http://schemas.microsoft.com/office/drawing/2014/main" id="{00000000-0008-0000-05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99" name="Text Box 15">
          <a:extLst>
            <a:ext uri="{FF2B5EF4-FFF2-40B4-BE49-F238E27FC236}">
              <a16:creationId xmlns:a16="http://schemas.microsoft.com/office/drawing/2014/main" id="{00000000-0008-0000-05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00" name="Text Box 15">
          <a:extLst>
            <a:ext uri="{FF2B5EF4-FFF2-40B4-BE49-F238E27FC236}">
              <a16:creationId xmlns:a16="http://schemas.microsoft.com/office/drawing/2014/main" id="{00000000-0008-0000-05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01" name="Text Box 15">
          <a:extLst>
            <a:ext uri="{FF2B5EF4-FFF2-40B4-BE49-F238E27FC236}">
              <a16:creationId xmlns:a16="http://schemas.microsoft.com/office/drawing/2014/main" id="{00000000-0008-0000-05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02" name="Text Box 15">
          <a:extLst>
            <a:ext uri="{FF2B5EF4-FFF2-40B4-BE49-F238E27FC236}">
              <a16:creationId xmlns:a16="http://schemas.microsoft.com/office/drawing/2014/main" id="{00000000-0008-0000-05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103" name="Text Box 15">
          <a:extLst>
            <a:ext uri="{FF2B5EF4-FFF2-40B4-BE49-F238E27FC236}">
              <a16:creationId xmlns:a16="http://schemas.microsoft.com/office/drawing/2014/main" id="{00000000-0008-0000-05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104" name="Text Box 15">
          <a:extLst>
            <a:ext uri="{FF2B5EF4-FFF2-40B4-BE49-F238E27FC236}">
              <a16:creationId xmlns:a16="http://schemas.microsoft.com/office/drawing/2014/main" id="{00000000-0008-0000-05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05" name="Text Box 15">
          <a:extLst>
            <a:ext uri="{FF2B5EF4-FFF2-40B4-BE49-F238E27FC236}">
              <a16:creationId xmlns:a16="http://schemas.microsoft.com/office/drawing/2014/main" id="{00000000-0008-0000-05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06" name="Text Box 15">
          <a:extLst>
            <a:ext uri="{FF2B5EF4-FFF2-40B4-BE49-F238E27FC236}">
              <a16:creationId xmlns:a16="http://schemas.microsoft.com/office/drawing/2014/main" id="{00000000-0008-0000-05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07" name="Text Box 15">
          <a:extLst>
            <a:ext uri="{FF2B5EF4-FFF2-40B4-BE49-F238E27FC236}">
              <a16:creationId xmlns:a16="http://schemas.microsoft.com/office/drawing/2014/main" id="{00000000-0008-0000-05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08" name="Text Box 15">
          <a:extLst>
            <a:ext uri="{FF2B5EF4-FFF2-40B4-BE49-F238E27FC236}">
              <a16:creationId xmlns:a16="http://schemas.microsoft.com/office/drawing/2014/main" id="{00000000-0008-0000-05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09" name="Text Box 15">
          <a:extLst>
            <a:ext uri="{FF2B5EF4-FFF2-40B4-BE49-F238E27FC236}">
              <a16:creationId xmlns:a16="http://schemas.microsoft.com/office/drawing/2014/main" id="{00000000-0008-0000-05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10" name="Text Box 15">
          <a:extLst>
            <a:ext uri="{FF2B5EF4-FFF2-40B4-BE49-F238E27FC236}">
              <a16:creationId xmlns:a16="http://schemas.microsoft.com/office/drawing/2014/main" id="{00000000-0008-0000-05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11" name="Text Box 15">
          <a:extLst>
            <a:ext uri="{FF2B5EF4-FFF2-40B4-BE49-F238E27FC236}">
              <a16:creationId xmlns:a16="http://schemas.microsoft.com/office/drawing/2014/main" id="{00000000-0008-0000-05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12" name="Text Box 15">
          <a:extLst>
            <a:ext uri="{FF2B5EF4-FFF2-40B4-BE49-F238E27FC236}">
              <a16:creationId xmlns:a16="http://schemas.microsoft.com/office/drawing/2014/main" id="{00000000-0008-0000-05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13" name="Text Box 15">
          <a:extLst>
            <a:ext uri="{FF2B5EF4-FFF2-40B4-BE49-F238E27FC236}">
              <a16:creationId xmlns:a16="http://schemas.microsoft.com/office/drawing/2014/main" id="{00000000-0008-0000-05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14" name="Text Box 15">
          <a:extLst>
            <a:ext uri="{FF2B5EF4-FFF2-40B4-BE49-F238E27FC236}">
              <a16:creationId xmlns:a16="http://schemas.microsoft.com/office/drawing/2014/main" id="{00000000-0008-0000-05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15" name="Text Box 15">
          <a:extLst>
            <a:ext uri="{FF2B5EF4-FFF2-40B4-BE49-F238E27FC236}">
              <a16:creationId xmlns:a16="http://schemas.microsoft.com/office/drawing/2014/main" id="{00000000-0008-0000-05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16" name="Text Box 15">
          <a:extLst>
            <a:ext uri="{FF2B5EF4-FFF2-40B4-BE49-F238E27FC236}">
              <a16:creationId xmlns:a16="http://schemas.microsoft.com/office/drawing/2014/main" id="{00000000-0008-0000-05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17" name="Text Box 15">
          <a:extLst>
            <a:ext uri="{FF2B5EF4-FFF2-40B4-BE49-F238E27FC236}">
              <a16:creationId xmlns:a16="http://schemas.microsoft.com/office/drawing/2014/main" id="{00000000-0008-0000-05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18" name="Text Box 15">
          <a:extLst>
            <a:ext uri="{FF2B5EF4-FFF2-40B4-BE49-F238E27FC236}">
              <a16:creationId xmlns:a16="http://schemas.microsoft.com/office/drawing/2014/main" id="{00000000-0008-0000-05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19" name="Text Box 15">
          <a:extLst>
            <a:ext uri="{FF2B5EF4-FFF2-40B4-BE49-F238E27FC236}">
              <a16:creationId xmlns:a16="http://schemas.microsoft.com/office/drawing/2014/main" id="{00000000-0008-0000-05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0" name="Text Box 15">
          <a:extLst>
            <a:ext uri="{FF2B5EF4-FFF2-40B4-BE49-F238E27FC236}">
              <a16:creationId xmlns:a16="http://schemas.microsoft.com/office/drawing/2014/main" id="{00000000-0008-0000-05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21" name="Text Box 15">
          <a:extLst>
            <a:ext uri="{FF2B5EF4-FFF2-40B4-BE49-F238E27FC236}">
              <a16:creationId xmlns:a16="http://schemas.microsoft.com/office/drawing/2014/main" id="{00000000-0008-0000-05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22" name="Text Box 15">
          <a:extLst>
            <a:ext uri="{FF2B5EF4-FFF2-40B4-BE49-F238E27FC236}">
              <a16:creationId xmlns:a16="http://schemas.microsoft.com/office/drawing/2014/main" id="{00000000-0008-0000-05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3" name="Text Box 15">
          <a:extLst>
            <a:ext uri="{FF2B5EF4-FFF2-40B4-BE49-F238E27FC236}">
              <a16:creationId xmlns:a16="http://schemas.microsoft.com/office/drawing/2014/main" id="{00000000-0008-0000-05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4" name="Text Box 15">
          <a:extLst>
            <a:ext uri="{FF2B5EF4-FFF2-40B4-BE49-F238E27FC236}">
              <a16:creationId xmlns:a16="http://schemas.microsoft.com/office/drawing/2014/main" id="{00000000-0008-0000-05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5" name="Text Box 15">
          <a:extLst>
            <a:ext uri="{FF2B5EF4-FFF2-40B4-BE49-F238E27FC236}">
              <a16:creationId xmlns:a16="http://schemas.microsoft.com/office/drawing/2014/main" id="{00000000-0008-0000-05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6" name="Text Box 15">
          <a:extLst>
            <a:ext uri="{FF2B5EF4-FFF2-40B4-BE49-F238E27FC236}">
              <a16:creationId xmlns:a16="http://schemas.microsoft.com/office/drawing/2014/main" id="{00000000-0008-0000-05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7" name="Text Box 15">
          <a:extLst>
            <a:ext uri="{FF2B5EF4-FFF2-40B4-BE49-F238E27FC236}">
              <a16:creationId xmlns:a16="http://schemas.microsoft.com/office/drawing/2014/main" id="{00000000-0008-0000-05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8" name="Text Box 15">
          <a:extLst>
            <a:ext uri="{FF2B5EF4-FFF2-40B4-BE49-F238E27FC236}">
              <a16:creationId xmlns:a16="http://schemas.microsoft.com/office/drawing/2014/main" id="{00000000-0008-0000-05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9" name="Text Box 15">
          <a:extLst>
            <a:ext uri="{FF2B5EF4-FFF2-40B4-BE49-F238E27FC236}">
              <a16:creationId xmlns:a16="http://schemas.microsoft.com/office/drawing/2014/main" id="{00000000-0008-0000-05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30" name="Text Box 15">
          <a:extLst>
            <a:ext uri="{FF2B5EF4-FFF2-40B4-BE49-F238E27FC236}">
              <a16:creationId xmlns:a16="http://schemas.microsoft.com/office/drawing/2014/main" id="{00000000-0008-0000-05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31" name="Text Box 15">
          <a:extLst>
            <a:ext uri="{FF2B5EF4-FFF2-40B4-BE49-F238E27FC236}">
              <a16:creationId xmlns:a16="http://schemas.microsoft.com/office/drawing/2014/main" id="{00000000-0008-0000-05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32" name="Text Box 15">
          <a:extLst>
            <a:ext uri="{FF2B5EF4-FFF2-40B4-BE49-F238E27FC236}">
              <a16:creationId xmlns:a16="http://schemas.microsoft.com/office/drawing/2014/main" id="{00000000-0008-0000-05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33" name="Text Box 15">
          <a:extLst>
            <a:ext uri="{FF2B5EF4-FFF2-40B4-BE49-F238E27FC236}">
              <a16:creationId xmlns:a16="http://schemas.microsoft.com/office/drawing/2014/main" id="{00000000-0008-0000-05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34" name="Text Box 15">
          <a:extLst>
            <a:ext uri="{FF2B5EF4-FFF2-40B4-BE49-F238E27FC236}">
              <a16:creationId xmlns:a16="http://schemas.microsoft.com/office/drawing/2014/main" id="{00000000-0008-0000-05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35" name="Text Box 15">
          <a:extLst>
            <a:ext uri="{FF2B5EF4-FFF2-40B4-BE49-F238E27FC236}">
              <a16:creationId xmlns:a16="http://schemas.microsoft.com/office/drawing/2014/main" id="{00000000-0008-0000-05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36" name="Text Box 15">
          <a:extLst>
            <a:ext uri="{FF2B5EF4-FFF2-40B4-BE49-F238E27FC236}">
              <a16:creationId xmlns:a16="http://schemas.microsoft.com/office/drawing/2014/main" id="{00000000-0008-0000-05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37" name="Text Box 15">
          <a:extLst>
            <a:ext uri="{FF2B5EF4-FFF2-40B4-BE49-F238E27FC236}">
              <a16:creationId xmlns:a16="http://schemas.microsoft.com/office/drawing/2014/main" id="{00000000-0008-0000-05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38" name="Text Box 15">
          <a:extLst>
            <a:ext uri="{FF2B5EF4-FFF2-40B4-BE49-F238E27FC236}">
              <a16:creationId xmlns:a16="http://schemas.microsoft.com/office/drawing/2014/main" id="{00000000-0008-0000-05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39" name="Text Box 15">
          <a:extLst>
            <a:ext uri="{FF2B5EF4-FFF2-40B4-BE49-F238E27FC236}">
              <a16:creationId xmlns:a16="http://schemas.microsoft.com/office/drawing/2014/main" id="{00000000-0008-0000-05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40" name="Text Box 15">
          <a:extLst>
            <a:ext uri="{FF2B5EF4-FFF2-40B4-BE49-F238E27FC236}">
              <a16:creationId xmlns:a16="http://schemas.microsoft.com/office/drawing/2014/main" id="{00000000-0008-0000-05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41" name="Text Box 15">
          <a:extLst>
            <a:ext uri="{FF2B5EF4-FFF2-40B4-BE49-F238E27FC236}">
              <a16:creationId xmlns:a16="http://schemas.microsoft.com/office/drawing/2014/main" id="{00000000-0008-0000-05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42" name="Text Box 15">
          <a:extLst>
            <a:ext uri="{FF2B5EF4-FFF2-40B4-BE49-F238E27FC236}">
              <a16:creationId xmlns:a16="http://schemas.microsoft.com/office/drawing/2014/main" id="{00000000-0008-0000-05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43" name="Text Box 15">
          <a:extLst>
            <a:ext uri="{FF2B5EF4-FFF2-40B4-BE49-F238E27FC236}">
              <a16:creationId xmlns:a16="http://schemas.microsoft.com/office/drawing/2014/main" id="{00000000-0008-0000-05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44" name="Text Box 15">
          <a:extLst>
            <a:ext uri="{FF2B5EF4-FFF2-40B4-BE49-F238E27FC236}">
              <a16:creationId xmlns:a16="http://schemas.microsoft.com/office/drawing/2014/main" id="{00000000-0008-0000-05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45" name="Text Box 15">
          <a:extLst>
            <a:ext uri="{FF2B5EF4-FFF2-40B4-BE49-F238E27FC236}">
              <a16:creationId xmlns:a16="http://schemas.microsoft.com/office/drawing/2014/main" id="{00000000-0008-0000-05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46" name="Text Box 15">
          <a:extLst>
            <a:ext uri="{FF2B5EF4-FFF2-40B4-BE49-F238E27FC236}">
              <a16:creationId xmlns:a16="http://schemas.microsoft.com/office/drawing/2014/main" id="{00000000-0008-0000-05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47" name="Text Box 15">
          <a:extLst>
            <a:ext uri="{FF2B5EF4-FFF2-40B4-BE49-F238E27FC236}">
              <a16:creationId xmlns:a16="http://schemas.microsoft.com/office/drawing/2014/main" id="{00000000-0008-0000-05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48" name="Text Box 15">
          <a:extLst>
            <a:ext uri="{FF2B5EF4-FFF2-40B4-BE49-F238E27FC236}">
              <a16:creationId xmlns:a16="http://schemas.microsoft.com/office/drawing/2014/main" id="{00000000-0008-0000-05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49" name="Text Box 15">
          <a:extLst>
            <a:ext uri="{FF2B5EF4-FFF2-40B4-BE49-F238E27FC236}">
              <a16:creationId xmlns:a16="http://schemas.microsoft.com/office/drawing/2014/main" id="{00000000-0008-0000-05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50" name="Text Box 15">
          <a:extLst>
            <a:ext uri="{FF2B5EF4-FFF2-40B4-BE49-F238E27FC236}">
              <a16:creationId xmlns:a16="http://schemas.microsoft.com/office/drawing/2014/main" id="{00000000-0008-0000-05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51" name="Text Box 15">
          <a:extLst>
            <a:ext uri="{FF2B5EF4-FFF2-40B4-BE49-F238E27FC236}">
              <a16:creationId xmlns:a16="http://schemas.microsoft.com/office/drawing/2014/main" id="{00000000-0008-0000-05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52" name="Text Box 15">
          <a:extLst>
            <a:ext uri="{FF2B5EF4-FFF2-40B4-BE49-F238E27FC236}">
              <a16:creationId xmlns:a16="http://schemas.microsoft.com/office/drawing/2014/main" id="{00000000-0008-0000-05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53" name="Text Box 15">
          <a:extLst>
            <a:ext uri="{FF2B5EF4-FFF2-40B4-BE49-F238E27FC236}">
              <a16:creationId xmlns:a16="http://schemas.microsoft.com/office/drawing/2014/main" id="{00000000-0008-0000-05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54" name="Text Box 15">
          <a:extLst>
            <a:ext uri="{FF2B5EF4-FFF2-40B4-BE49-F238E27FC236}">
              <a16:creationId xmlns:a16="http://schemas.microsoft.com/office/drawing/2014/main" id="{00000000-0008-0000-05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55" name="Text Box 15">
          <a:extLst>
            <a:ext uri="{FF2B5EF4-FFF2-40B4-BE49-F238E27FC236}">
              <a16:creationId xmlns:a16="http://schemas.microsoft.com/office/drawing/2014/main" id="{00000000-0008-0000-05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56" name="Text Box 15">
          <a:extLst>
            <a:ext uri="{FF2B5EF4-FFF2-40B4-BE49-F238E27FC236}">
              <a16:creationId xmlns:a16="http://schemas.microsoft.com/office/drawing/2014/main" id="{00000000-0008-0000-05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57" name="Text Box 15">
          <a:extLst>
            <a:ext uri="{FF2B5EF4-FFF2-40B4-BE49-F238E27FC236}">
              <a16:creationId xmlns:a16="http://schemas.microsoft.com/office/drawing/2014/main" id="{00000000-0008-0000-05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58" name="Text Box 15">
          <a:extLst>
            <a:ext uri="{FF2B5EF4-FFF2-40B4-BE49-F238E27FC236}">
              <a16:creationId xmlns:a16="http://schemas.microsoft.com/office/drawing/2014/main" id="{00000000-0008-0000-05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59" name="Text Box 15">
          <a:extLst>
            <a:ext uri="{FF2B5EF4-FFF2-40B4-BE49-F238E27FC236}">
              <a16:creationId xmlns:a16="http://schemas.microsoft.com/office/drawing/2014/main" id="{00000000-0008-0000-05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60" name="Text Box 15">
          <a:extLst>
            <a:ext uri="{FF2B5EF4-FFF2-40B4-BE49-F238E27FC236}">
              <a16:creationId xmlns:a16="http://schemas.microsoft.com/office/drawing/2014/main" id="{00000000-0008-0000-05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61" name="Text Box 15">
          <a:extLst>
            <a:ext uri="{FF2B5EF4-FFF2-40B4-BE49-F238E27FC236}">
              <a16:creationId xmlns:a16="http://schemas.microsoft.com/office/drawing/2014/main" id="{00000000-0008-0000-05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62" name="Text Box 15">
          <a:extLst>
            <a:ext uri="{FF2B5EF4-FFF2-40B4-BE49-F238E27FC236}">
              <a16:creationId xmlns:a16="http://schemas.microsoft.com/office/drawing/2014/main" id="{00000000-0008-0000-05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63" name="Text Box 15">
          <a:extLst>
            <a:ext uri="{FF2B5EF4-FFF2-40B4-BE49-F238E27FC236}">
              <a16:creationId xmlns:a16="http://schemas.microsoft.com/office/drawing/2014/main" id="{00000000-0008-0000-05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64" name="Text Box 15">
          <a:extLst>
            <a:ext uri="{FF2B5EF4-FFF2-40B4-BE49-F238E27FC236}">
              <a16:creationId xmlns:a16="http://schemas.microsoft.com/office/drawing/2014/main" id="{00000000-0008-0000-05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65" name="Text Box 15">
          <a:extLst>
            <a:ext uri="{FF2B5EF4-FFF2-40B4-BE49-F238E27FC236}">
              <a16:creationId xmlns:a16="http://schemas.microsoft.com/office/drawing/2014/main" id="{00000000-0008-0000-05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66" name="Text Box 15">
          <a:extLst>
            <a:ext uri="{FF2B5EF4-FFF2-40B4-BE49-F238E27FC236}">
              <a16:creationId xmlns:a16="http://schemas.microsoft.com/office/drawing/2014/main" id="{00000000-0008-0000-05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67" name="Text Box 15">
          <a:extLst>
            <a:ext uri="{FF2B5EF4-FFF2-40B4-BE49-F238E27FC236}">
              <a16:creationId xmlns:a16="http://schemas.microsoft.com/office/drawing/2014/main" id="{00000000-0008-0000-05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68" name="Text Box 15">
          <a:extLst>
            <a:ext uri="{FF2B5EF4-FFF2-40B4-BE49-F238E27FC236}">
              <a16:creationId xmlns:a16="http://schemas.microsoft.com/office/drawing/2014/main" id="{00000000-0008-0000-05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69" name="Text Box 15">
          <a:extLst>
            <a:ext uri="{FF2B5EF4-FFF2-40B4-BE49-F238E27FC236}">
              <a16:creationId xmlns:a16="http://schemas.microsoft.com/office/drawing/2014/main" id="{00000000-0008-0000-05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70" name="Text Box 15">
          <a:extLst>
            <a:ext uri="{FF2B5EF4-FFF2-40B4-BE49-F238E27FC236}">
              <a16:creationId xmlns:a16="http://schemas.microsoft.com/office/drawing/2014/main" id="{00000000-0008-0000-05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71" name="Text Box 15">
          <a:extLst>
            <a:ext uri="{FF2B5EF4-FFF2-40B4-BE49-F238E27FC236}">
              <a16:creationId xmlns:a16="http://schemas.microsoft.com/office/drawing/2014/main" id="{00000000-0008-0000-05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72" name="Text Box 15">
          <a:extLst>
            <a:ext uri="{FF2B5EF4-FFF2-40B4-BE49-F238E27FC236}">
              <a16:creationId xmlns:a16="http://schemas.microsoft.com/office/drawing/2014/main" id="{00000000-0008-0000-05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73" name="Text Box 15">
          <a:extLst>
            <a:ext uri="{FF2B5EF4-FFF2-40B4-BE49-F238E27FC236}">
              <a16:creationId xmlns:a16="http://schemas.microsoft.com/office/drawing/2014/main" id="{00000000-0008-0000-05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74" name="Text Box 15">
          <a:extLst>
            <a:ext uri="{FF2B5EF4-FFF2-40B4-BE49-F238E27FC236}">
              <a16:creationId xmlns:a16="http://schemas.microsoft.com/office/drawing/2014/main" id="{00000000-0008-0000-05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75" name="Text Box 15">
          <a:extLst>
            <a:ext uri="{FF2B5EF4-FFF2-40B4-BE49-F238E27FC236}">
              <a16:creationId xmlns:a16="http://schemas.microsoft.com/office/drawing/2014/main" id="{00000000-0008-0000-05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76" name="Text Box 15">
          <a:extLst>
            <a:ext uri="{FF2B5EF4-FFF2-40B4-BE49-F238E27FC236}">
              <a16:creationId xmlns:a16="http://schemas.microsoft.com/office/drawing/2014/main" id="{00000000-0008-0000-05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77" name="Text Box 15">
          <a:extLst>
            <a:ext uri="{FF2B5EF4-FFF2-40B4-BE49-F238E27FC236}">
              <a16:creationId xmlns:a16="http://schemas.microsoft.com/office/drawing/2014/main" id="{00000000-0008-0000-05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78" name="Text Box 15">
          <a:extLst>
            <a:ext uri="{FF2B5EF4-FFF2-40B4-BE49-F238E27FC236}">
              <a16:creationId xmlns:a16="http://schemas.microsoft.com/office/drawing/2014/main" id="{00000000-0008-0000-05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79" name="Text Box 15">
          <a:extLst>
            <a:ext uri="{FF2B5EF4-FFF2-40B4-BE49-F238E27FC236}">
              <a16:creationId xmlns:a16="http://schemas.microsoft.com/office/drawing/2014/main" id="{00000000-0008-0000-05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80" name="Text Box 15">
          <a:extLst>
            <a:ext uri="{FF2B5EF4-FFF2-40B4-BE49-F238E27FC236}">
              <a16:creationId xmlns:a16="http://schemas.microsoft.com/office/drawing/2014/main" id="{00000000-0008-0000-05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81" name="Text Box 15">
          <a:extLst>
            <a:ext uri="{FF2B5EF4-FFF2-40B4-BE49-F238E27FC236}">
              <a16:creationId xmlns:a16="http://schemas.microsoft.com/office/drawing/2014/main" id="{00000000-0008-0000-05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82" name="Text Box 15">
          <a:extLst>
            <a:ext uri="{FF2B5EF4-FFF2-40B4-BE49-F238E27FC236}">
              <a16:creationId xmlns:a16="http://schemas.microsoft.com/office/drawing/2014/main" id="{00000000-0008-0000-05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83" name="Text Box 15">
          <a:extLst>
            <a:ext uri="{FF2B5EF4-FFF2-40B4-BE49-F238E27FC236}">
              <a16:creationId xmlns:a16="http://schemas.microsoft.com/office/drawing/2014/main" id="{00000000-0008-0000-05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84" name="Text Box 15">
          <a:extLst>
            <a:ext uri="{FF2B5EF4-FFF2-40B4-BE49-F238E27FC236}">
              <a16:creationId xmlns:a16="http://schemas.microsoft.com/office/drawing/2014/main" id="{00000000-0008-0000-05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85" name="Text Box 15">
          <a:extLst>
            <a:ext uri="{FF2B5EF4-FFF2-40B4-BE49-F238E27FC236}">
              <a16:creationId xmlns:a16="http://schemas.microsoft.com/office/drawing/2014/main" id="{00000000-0008-0000-05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86" name="Text Box 15">
          <a:extLst>
            <a:ext uri="{FF2B5EF4-FFF2-40B4-BE49-F238E27FC236}">
              <a16:creationId xmlns:a16="http://schemas.microsoft.com/office/drawing/2014/main" id="{00000000-0008-0000-05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87" name="Text Box 15">
          <a:extLst>
            <a:ext uri="{FF2B5EF4-FFF2-40B4-BE49-F238E27FC236}">
              <a16:creationId xmlns:a16="http://schemas.microsoft.com/office/drawing/2014/main" id="{00000000-0008-0000-05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88" name="Text Box 15">
          <a:extLst>
            <a:ext uri="{FF2B5EF4-FFF2-40B4-BE49-F238E27FC236}">
              <a16:creationId xmlns:a16="http://schemas.microsoft.com/office/drawing/2014/main" id="{00000000-0008-0000-05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89" name="Text Box 15">
          <a:extLst>
            <a:ext uri="{FF2B5EF4-FFF2-40B4-BE49-F238E27FC236}">
              <a16:creationId xmlns:a16="http://schemas.microsoft.com/office/drawing/2014/main" id="{00000000-0008-0000-05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90" name="Text Box 15">
          <a:extLst>
            <a:ext uri="{FF2B5EF4-FFF2-40B4-BE49-F238E27FC236}">
              <a16:creationId xmlns:a16="http://schemas.microsoft.com/office/drawing/2014/main" id="{00000000-0008-0000-05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91" name="Text Box 15">
          <a:extLst>
            <a:ext uri="{FF2B5EF4-FFF2-40B4-BE49-F238E27FC236}">
              <a16:creationId xmlns:a16="http://schemas.microsoft.com/office/drawing/2014/main" id="{00000000-0008-0000-05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92" name="Text Box 15">
          <a:extLst>
            <a:ext uri="{FF2B5EF4-FFF2-40B4-BE49-F238E27FC236}">
              <a16:creationId xmlns:a16="http://schemas.microsoft.com/office/drawing/2014/main" id="{00000000-0008-0000-05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93" name="Text Box 15">
          <a:extLst>
            <a:ext uri="{FF2B5EF4-FFF2-40B4-BE49-F238E27FC236}">
              <a16:creationId xmlns:a16="http://schemas.microsoft.com/office/drawing/2014/main" id="{00000000-0008-0000-05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94" name="Text Box 15">
          <a:extLst>
            <a:ext uri="{FF2B5EF4-FFF2-40B4-BE49-F238E27FC236}">
              <a16:creationId xmlns:a16="http://schemas.microsoft.com/office/drawing/2014/main" id="{00000000-0008-0000-05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95" name="Text Box 15">
          <a:extLst>
            <a:ext uri="{FF2B5EF4-FFF2-40B4-BE49-F238E27FC236}">
              <a16:creationId xmlns:a16="http://schemas.microsoft.com/office/drawing/2014/main" id="{00000000-0008-0000-05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96" name="Text Box 15">
          <a:extLst>
            <a:ext uri="{FF2B5EF4-FFF2-40B4-BE49-F238E27FC236}">
              <a16:creationId xmlns:a16="http://schemas.microsoft.com/office/drawing/2014/main" id="{00000000-0008-0000-05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97" name="Text Box 15">
          <a:extLst>
            <a:ext uri="{FF2B5EF4-FFF2-40B4-BE49-F238E27FC236}">
              <a16:creationId xmlns:a16="http://schemas.microsoft.com/office/drawing/2014/main" id="{00000000-0008-0000-05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98" name="Text Box 15">
          <a:extLst>
            <a:ext uri="{FF2B5EF4-FFF2-40B4-BE49-F238E27FC236}">
              <a16:creationId xmlns:a16="http://schemas.microsoft.com/office/drawing/2014/main" id="{00000000-0008-0000-05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99" name="Text Box 15">
          <a:extLst>
            <a:ext uri="{FF2B5EF4-FFF2-40B4-BE49-F238E27FC236}">
              <a16:creationId xmlns:a16="http://schemas.microsoft.com/office/drawing/2014/main" id="{00000000-0008-0000-05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00" name="Text Box 15">
          <a:extLst>
            <a:ext uri="{FF2B5EF4-FFF2-40B4-BE49-F238E27FC236}">
              <a16:creationId xmlns:a16="http://schemas.microsoft.com/office/drawing/2014/main" id="{00000000-0008-0000-05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01" name="Text Box 15">
          <a:extLst>
            <a:ext uri="{FF2B5EF4-FFF2-40B4-BE49-F238E27FC236}">
              <a16:creationId xmlns:a16="http://schemas.microsoft.com/office/drawing/2014/main" id="{00000000-0008-0000-05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02" name="Text Box 15">
          <a:extLst>
            <a:ext uri="{FF2B5EF4-FFF2-40B4-BE49-F238E27FC236}">
              <a16:creationId xmlns:a16="http://schemas.microsoft.com/office/drawing/2014/main" id="{00000000-0008-0000-05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03" name="Text Box 15">
          <a:extLst>
            <a:ext uri="{FF2B5EF4-FFF2-40B4-BE49-F238E27FC236}">
              <a16:creationId xmlns:a16="http://schemas.microsoft.com/office/drawing/2014/main" id="{00000000-0008-0000-05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04" name="Text Box 15">
          <a:extLst>
            <a:ext uri="{FF2B5EF4-FFF2-40B4-BE49-F238E27FC236}">
              <a16:creationId xmlns:a16="http://schemas.microsoft.com/office/drawing/2014/main" id="{00000000-0008-0000-05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05" name="Text Box 15">
          <a:extLst>
            <a:ext uri="{FF2B5EF4-FFF2-40B4-BE49-F238E27FC236}">
              <a16:creationId xmlns:a16="http://schemas.microsoft.com/office/drawing/2014/main" id="{00000000-0008-0000-05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06" name="Text Box 15">
          <a:extLst>
            <a:ext uri="{FF2B5EF4-FFF2-40B4-BE49-F238E27FC236}">
              <a16:creationId xmlns:a16="http://schemas.microsoft.com/office/drawing/2014/main" id="{00000000-0008-0000-05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07" name="Text Box 15">
          <a:extLst>
            <a:ext uri="{FF2B5EF4-FFF2-40B4-BE49-F238E27FC236}">
              <a16:creationId xmlns:a16="http://schemas.microsoft.com/office/drawing/2014/main" id="{00000000-0008-0000-05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08" name="Text Box 15">
          <a:extLst>
            <a:ext uri="{FF2B5EF4-FFF2-40B4-BE49-F238E27FC236}">
              <a16:creationId xmlns:a16="http://schemas.microsoft.com/office/drawing/2014/main" id="{00000000-0008-0000-05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09" name="Text Box 15">
          <a:extLst>
            <a:ext uri="{FF2B5EF4-FFF2-40B4-BE49-F238E27FC236}">
              <a16:creationId xmlns:a16="http://schemas.microsoft.com/office/drawing/2014/main" id="{00000000-0008-0000-05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10" name="Text Box 15">
          <a:extLst>
            <a:ext uri="{FF2B5EF4-FFF2-40B4-BE49-F238E27FC236}">
              <a16:creationId xmlns:a16="http://schemas.microsoft.com/office/drawing/2014/main" id="{00000000-0008-0000-05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11" name="Text Box 15">
          <a:extLst>
            <a:ext uri="{FF2B5EF4-FFF2-40B4-BE49-F238E27FC236}">
              <a16:creationId xmlns:a16="http://schemas.microsoft.com/office/drawing/2014/main" id="{00000000-0008-0000-05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12" name="Text Box 15">
          <a:extLst>
            <a:ext uri="{FF2B5EF4-FFF2-40B4-BE49-F238E27FC236}">
              <a16:creationId xmlns:a16="http://schemas.microsoft.com/office/drawing/2014/main" id="{00000000-0008-0000-05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13" name="Text Box 15">
          <a:extLst>
            <a:ext uri="{FF2B5EF4-FFF2-40B4-BE49-F238E27FC236}">
              <a16:creationId xmlns:a16="http://schemas.microsoft.com/office/drawing/2014/main" id="{00000000-0008-0000-05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14" name="Text Box 15">
          <a:extLst>
            <a:ext uri="{FF2B5EF4-FFF2-40B4-BE49-F238E27FC236}">
              <a16:creationId xmlns:a16="http://schemas.microsoft.com/office/drawing/2014/main" id="{00000000-0008-0000-05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15" name="Text Box 15">
          <a:extLst>
            <a:ext uri="{FF2B5EF4-FFF2-40B4-BE49-F238E27FC236}">
              <a16:creationId xmlns:a16="http://schemas.microsoft.com/office/drawing/2014/main" id="{00000000-0008-0000-05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16" name="Text Box 15">
          <a:extLst>
            <a:ext uri="{FF2B5EF4-FFF2-40B4-BE49-F238E27FC236}">
              <a16:creationId xmlns:a16="http://schemas.microsoft.com/office/drawing/2014/main" id="{00000000-0008-0000-05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17" name="Text Box 15">
          <a:extLst>
            <a:ext uri="{FF2B5EF4-FFF2-40B4-BE49-F238E27FC236}">
              <a16:creationId xmlns:a16="http://schemas.microsoft.com/office/drawing/2014/main" id="{00000000-0008-0000-05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18" name="Text Box 15">
          <a:extLst>
            <a:ext uri="{FF2B5EF4-FFF2-40B4-BE49-F238E27FC236}">
              <a16:creationId xmlns:a16="http://schemas.microsoft.com/office/drawing/2014/main" id="{00000000-0008-0000-05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19" name="Text Box 15">
          <a:extLst>
            <a:ext uri="{FF2B5EF4-FFF2-40B4-BE49-F238E27FC236}">
              <a16:creationId xmlns:a16="http://schemas.microsoft.com/office/drawing/2014/main" id="{00000000-0008-0000-05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20" name="Text Box 15">
          <a:extLst>
            <a:ext uri="{FF2B5EF4-FFF2-40B4-BE49-F238E27FC236}">
              <a16:creationId xmlns:a16="http://schemas.microsoft.com/office/drawing/2014/main" id="{00000000-0008-0000-05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21" name="Text Box 15">
          <a:extLst>
            <a:ext uri="{FF2B5EF4-FFF2-40B4-BE49-F238E27FC236}">
              <a16:creationId xmlns:a16="http://schemas.microsoft.com/office/drawing/2014/main" id="{00000000-0008-0000-05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22" name="Text Box 15">
          <a:extLst>
            <a:ext uri="{FF2B5EF4-FFF2-40B4-BE49-F238E27FC236}">
              <a16:creationId xmlns:a16="http://schemas.microsoft.com/office/drawing/2014/main" id="{00000000-0008-0000-05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23" name="Text Box 15">
          <a:extLst>
            <a:ext uri="{FF2B5EF4-FFF2-40B4-BE49-F238E27FC236}">
              <a16:creationId xmlns:a16="http://schemas.microsoft.com/office/drawing/2014/main" id="{00000000-0008-0000-05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24" name="Text Box 15">
          <a:extLst>
            <a:ext uri="{FF2B5EF4-FFF2-40B4-BE49-F238E27FC236}">
              <a16:creationId xmlns:a16="http://schemas.microsoft.com/office/drawing/2014/main" id="{00000000-0008-0000-05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25" name="Text Box 15">
          <a:extLst>
            <a:ext uri="{FF2B5EF4-FFF2-40B4-BE49-F238E27FC236}">
              <a16:creationId xmlns:a16="http://schemas.microsoft.com/office/drawing/2014/main" id="{00000000-0008-0000-05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26" name="Text Box 15">
          <a:extLst>
            <a:ext uri="{FF2B5EF4-FFF2-40B4-BE49-F238E27FC236}">
              <a16:creationId xmlns:a16="http://schemas.microsoft.com/office/drawing/2014/main" id="{00000000-0008-0000-05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27" name="Text Box 15">
          <a:extLst>
            <a:ext uri="{FF2B5EF4-FFF2-40B4-BE49-F238E27FC236}">
              <a16:creationId xmlns:a16="http://schemas.microsoft.com/office/drawing/2014/main" id="{00000000-0008-0000-05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28" name="Text Box 15">
          <a:extLst>
            <a:ext uri="{FF2B5EF4-FFF2-40B4-BE49-F238E27FC236}">
              <a16:creationId xmlns:a16="http://schemas.microsoft.com/office/drawing/2014/main" id="{00000000-0008-0000-05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29" name="Text Box 15">
          <a:extLst>
            <a:ext uri="{FF2B5EF4-FFF2-40B4-BE49-F238E27FC236}">
              <a16:creationId xmlns:a16="http://schemas.microsoft.com/office/drawing/2014/main" id="{00000000-0008-0000-05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30" name="Text Box 15">
          <a:extLst>
            <a:ext uri="{FF2B5EF4-FFF2-40B4-BE49-F238E27FC236}">
              <a16:creationId xmlns:a16="http://schemas.microsoft.com/office/drawing/2014/main" id="{00000000-0008-0000-05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31" name="Text Box 15">
          <a:extLst>
            <a:ext uri="{FF2B5EF4-FFF2-40B4-BE49-F238E27FC236}">
              <a16:creationId xmlns:a16="http://schemas.microsoft.com/office/drawing/2014/main" id="{00000000-0008-0000-05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32" name="Text Box 15">
          <a:extLst>
            <a:ext uri="{FF2B5EF4-FFF2-40B4-BE49-F238E27FC236}">
              <a16:creationId xmlns:a16="http://schemas.microsoft.com/office/drawing/2014/main" id="{00000000-0008-0000-05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33" name="Text Box 15">
          <a:extLst>
            <a:ext uri="{FF2B5EF4-FFF2-40B4-BE49-F238E27FC236}">
              <a16:creationId xmlns:a16="http://schemas.microsoft.com/office/drawing/2014/main" id="{00000000-0008-0000-05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34" name="Text Box 15">
          <a:extLst>
            <a:ext uri="{FF2B5EF4-FFF2-40B4-BE49-F238E27FC236}">
              <a16:creationId xmlns:a16="http://schemas.microsoft.com/office/drawing/2014/main" id="{00000000-0008-0000-05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35" name="Text Box 15">
          <a:extLst>
            <a:ext uri="{FF2B5EF4-FFF2-40B4-BE49-F238E27FC236}">
              <a16:creationId xmlns:a16="http://schemas.microsoft.com/office/drawing/2014/main" id="{00000000-0008-0000-05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36" name="Text Box 15">
          <a:extLst>
            <a:ext uri="{FF2B5EF4-FFF2-40B4-BE49-F238E27FC236}">
              <a16:creationId xmlns:a16="http://schemas.microsoft.com/office/drawing/2014/main" id="{00000000-0008-0000-05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37" name="Text Box 15">
          <a:extLst>
            <a:ext uri="{FF2B5EF4-FFF2-40B4-BE49-F238E27FC236}">
              <a16:creationId xmlns:a16="http://schemas.microsoft.com/office/drawing/2014/main" id="{00000000-0008-0000-05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38" name="Text Box 15">
          <a:extLst>
            <a:ext uri="{FF2B5EF4-FFF2-40B4-BE49-F238E27FC236}">
              <a16:creationId xmlns:a16="http://schemas.microsoft.com/office/drawing/2014/main" id="{00000000-0008-0000-05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39" name="Text Box 15">
          <a:extLst>
            <a:ext uri="{FF2B5EF4-FFF2-40B4-BE49-F238E27FC236}">
              <a16:creationId xmlns:a16="http://schemas.microsoft.com/office/drawing/2014/main" id="{00000000-0008-0000-05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40" name="Text Box 15">
          <a:extLst>
            <a:ext uri="{FF2B5EF4-FFF2-40B4-BE49-F238E27FC236}">
              <a16:creationId xmlns:a16="http://schemas.microsoft.com/office/drawing/2014/main" id="{00000000-0008-0000-05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41" name="Text Box 15">
          <a:extLst>
            <a:ext uri="{FF2B5EF4-FFF2-40B4-BE49-F238E27FC236}">
              <a16:creationId xmlns:a16="http://schemas.microsoft.com/office/drawing/2014/main" id="{00000000-0008-0000-05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42" name="Text Box 15">
          <a:extLst>
            <a:ext uri="{FF2B5EF4-FFF2-40B4-BE49-F238E27FC236}">
              <a16:creationId xmlns:a16="http://schemas.microsoft.com/office/drawing/2014/main" id="{00000000-0008-0000-05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43" name="Text Box 15">
          <a:extLst>
            <a:ext uri="{FF2B5EF4-FFF2-40B4-BE49-F238E27FC236}">
              <a16:creationId xmlns:a16="http://schemas.microsoft.com/office/drawing/2014/main" id="{00000000-0008-0000-05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44" name="Text Box 15">
          <a:extLst>
            <a:ext uri="{FF2B5EF4-FFF2-40B4-BE49-F238E27FC236}">
              <a16:creationId xmlns:a16="http://schemas.microsoft.com/office/drawing/2014/main" id="{00000000-0008-0000-05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45" name="Text Box 15">
          <a:extLst>
            <a:ext uri="{FF2B5EF4-FFF2-40B4-BE49-F238E27FC236}">
              <a16:creationId xmlns:a16="http://schemas.microsoft.com/office/drawing/2014/main" id="{00000000-0008-0000-05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46" name="Text Box 15">
          <a:extLst>
            <a:ext uri="{FF2B5EF4-FFF2-40B4-BE49-F238E27FC236}">
              <a16:creationId xmlns:a16="http://schemas.microsoft.com/office/drawing/2014/main" id="{00000000-0008-0000-05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47" name="Text Box 15">
          <a:extLst>
            <a:ext uri="{FF2B5EF4-FFF2-40B4-BE49-F238E27FC236}">
              <a16:creationId xmlns:a16="http://schemas.microsoft.com/office/drawing/2014/main" id="{00000000-0008-0000-05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48" name="Text Box 15">
          <a:extLst>
            <a:ext uri="{FF2B5EF4-FFF2-40B4-BE49-F238E27FC236}">
              <a16:creationId xmlns:a16="http://schemas.microsoft.com/office/drawing/2014/main" id="{00000000-0008-0000-05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49" name="Text Box 15">
          <a:extLst>
            <a:ext uri="{FF2B5EF4-FFF2-40B4-BE49-F238E27FC236}">
              <a16:creationId xmlns:a16="http://schemas.microsoft.com/office/drawing/2014/main" id="{00000000-0008-0000-05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50" name="Text Box 15">
          <a:extLst>
            <a:ext uri="{FF2B5EF4-FFF2-40B4-BE49-F238E27FC236}">
              <a16:creationId xmlns:a16="http://schemas.microsoft.com/office/drawing/2014/main" id="{00000000-0008-0000-05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51" name="Text Box 15">
          <a:extLst>
            <a:ext uri="{FF2B5EF4-FFF2-40B4-BE49-F238E27FC236}">
              <a16:creationId xmlns:a16="http://schemas.microsoft.com/office/drawing/2014/main" id="{00000000-0008-0000-05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52" name="Text Box 15">
          <a:extLst>
            <a:ext uri="{FF2B5EF4-FFF2-40B4-BE49-F238E27FC236}">
              <a16:creationId xmlns:a16="http://schemas.microsoft.com/office/drawing/2014/main" id="{00000000-0008-0000-05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53" name="Text Box 15">
          <a:extLst>
            <a:ext uri="{FF2B5EF4-FFF2-40B4-BE49-F238E27FC236}">
              <a16:creationId xmlns:a16="http://schemas.microsoft.com/office/drawing/2014/main" id="{00000000-0008-0000-05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54" name="Text Box 15">
          <a:extLst>
            <a:ext uri="{FF2B5EF4-FFF2-40B4-BE49-F238E27FC236}">
              <a16:creationId xmlns:a16="http://schemas.microsoft.com/office/drawing/2014/main" id="{00000000-0008-0000-05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55" name="Text Box 15">
          <a:extLst>
            <a:ext uri="{FF2B5EF4-FFF2-40B4-BE49-F238E27FC236}">
              <a16:creationId xmlns:a16="http://schemas.microsoft.com/office/drawing/2014/main" id="{00000000-0008-0000-05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56" name="Text Box 15">
          <a:extLst>
            <a:ext uri="{FF2B5EF4-FFF2-40B4-BE49-F238E27FC236}">
              <a16:creationId xmlns:a16="http://schemas.microsoft.com/office/drawing/2014/main" id="{00000000-0008-0000-05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57" name="Text Box 15">
          <a:extLst>
            <a:ext uri="{FF2B5EF4-FFF2-40B4-BE49-F238E27FC236}">
              <a16:creationId xmlns:a16="http://schemas.microsoft.com/office/drawing/2014/main" id="{00000000-0008-0000-05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58" name="Text Box 15">
          <a:extLst>
            <a:ext uri="{FF2B5EF4-FFF2-40B4-BE49-F238E27FC236}">
              <a16:creationId xmlns:a16="http://schemas.microsoft.com/office/drawing/2014/main" id="{00000000-0008-0000-05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59" name="Text Box 15">
          <a:extLst>
            <a:ext uri="{FF2B5EF4-FFF2-40B4-BE49-F238E27FC236}">
              <a16:creationId xmlns:a16="http://schemas.microsoft.com/office/drawing/2014/main" id="{00000000-0008-0000-05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60" name="Text Box 15">
          <a:extLst>
            <a:ext uri="{FF2B5EF4-FFF2-40B4-BE49-F238E27FC236}">
              <a16:creationId xmlns:a16="http://schemas.microsoft.com/office/drawing/2014/main" id="{00000000-0008-0000-05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61" name="Text Box 15">
          <a:extLst>
            <a:ext uri="{FF2B5EF4-FFF2-40B4-BE49-F238E27FC236}">
              <a16:creationId xmlns:a16="http://schemas.microsoft.com/office/drawing/2014/main" id="{00000000-0008-0000-05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62" name="Text Box 15">
          <a:extLst>
            <a:ext uri="{FF2B5EF4-FFF2-40B4-BE49-F238E27FC236}">
              <a16:creationId xmlns:a16="http://schemas.microsoft.com/office/drawing/2014/main" id="{00000000-0008-0000-05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63" name="Text Box 15">
          <a:extLst>
            <a:ext uri="{FF2B5EF4-FFF2-40B4-BE49-F238E27FC236}">
              <a16:creationId xmlns:a16="http://schemas.microsoft.com/office/drawing/2014/main" id="{00000000-0008-0000-05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64" name="Text Box 15">
          <a:extLst>
            <a:ext uri="{FF2B5EF4-FFF2-40B4-BE49-F238E27FC236}">
              <a16:creationId xmlns:a16="http://schemas.microsoft.com/office/drawing/2014/main" id="{00000000-0008-0000-05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65" name="Text Box 15">
          <a:extLst>
            <a:ext uri="{FF2B5EF4-FFF2-40B4-BE49-F238E27FC236}">
              <a16:creationId xmlns:a16="http://schemas.microsoft.com/office/drawing/2014/main" id="{00000000-0008-0000-05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66" name="Text Box 15">
          <a:extLst>
            <a:ext uri="{FF2B5EF4-FFF2-40B4-BE49-F238E27FC236}">
              <a16:creationId xmlns:a16="http://schemas.microsoft.com/office/drawing/2014/main" id="{00000000-0008-0000-05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67" name="Text Box 15">
          <a:extLst>
            <a:ext uri="{FF2B5EF4-FFF2-40B4-BE49-F238E27FC236}">
              <a16:creationId xmlns:a16="http://schemas.microsoft.com/office/drawing/2014/main" id="{00000000-0008-0000-05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68" name="Text Box 15">
          <a:extLst>
            <a:ext uri="{FF2B5EF4-FFF2-40B4-BE49-F238E27FC236}">
              <a16:creationId xmlns:a16="http://schemas.microsoft.com/office/drawing/2014/main" id="{00000000-0008-0000-05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69" name="Text Box 15">
          <a:extLst>
            <a:ext uri="{FF2B5EF4-FFF2-40B4-BE49-F238E27FC236}">
              <a16:creationId xmlns:a16="http://schemas.microsoft.com/office/drawing/2014/main" id="{00000000-0008-0000-05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70" name="Text Box 15">
          <a:extLst>
            <a:ext uri="{FF2B5EF4-FFF2-40B4-BE49-F238E27FC236}">
              <a16:creationId xmlns:a16="http://schemas.microsoft.com/office/drawing/2014/main" id="{00000000-0008-0000-05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71" name="Text Box 15">
          <a:extLst>
            <a:ext uri="{FF2B5EF4-FFF2-40B4-BE49-F238E27FC236}">
              <a16:creationId xmlns:a16="http://schemas.microsoft.com/office/drawing/2014/main" id="{00000000-0008-0000-05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72" name="Text Box 15">
          <a:extLst>
            <a:ext uri="{FF2B5EF4-FFF2-40B4-BE49-F238E27FC236}">
              <a16:creationId xmlns:a16="http://schemas.microsoft.com/office/drawing/2014/main" id="{00000000-0008-0000-05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73" name="Text Box 15">
          <a:extLst>
            <a:ext uri="{FF2B5EF4-FFF2-40B4-BE49-F238E27FC236}">
              <a16:creationId xmlns:a16="http://schemas.microsoft.com/office/drawing/2014/main" id="{00000000-0008-0000-05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74" name="Text Box 15">
          <a:extLst>
            <a:ext uri="{FF2B5EF4-FFF2-40B4-BE49-F238E27FC236}">
              <a16:creationId xmlns:a16="http://schemas.microsoft.com/office/drawing/2014/main" id="{00000000-0008-0000-05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75" name="Text Box 15">
          <a:extLst>
            <a:ext uri="{FF2B5EF4-FFF2-40B4-BE49-F238E27FC236}">
              <a16:creationId xmlns:a16="http://schemas.microsoft.com/office/drawing/2014/main" id="{00000000-0008-0000-05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76" name="Text Box 15">
          <a:extLst>
            <a:ext uri="{FF2B5EF4-FFF2-40B4-BE49-F238E27FC236}">
              <a16:creationId xmlns:a16="http://schemas.microsoft.com/office/drawing/2014/main" id="{00000000-0008-0000-05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77" name="Text Box 15">
          <a:extLst>
            <a:ext uri="{FF2B5EF4-FFF2-40B4-BE49-F238E27FC236}">
              <a16:creationId xmlns:a16="http://schemas.microsoft.com/office/drawing/2014/main" id="{00000000-0008-0000-05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78" name="Text Box 15">
          <a:extLst>
            <a:ext uri="{FF2B5EF4-FFF2-40B4-BE49-F238E27FC236}">
              <a16:creationId xmlns:a16="http://schemas.microsoft.com/office/drawing/2014/main" id="{00000000-0008-0000-05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79" name="Text Box 15">
          <a:extLst>
            <a:ext uri="{FF2B5EF4-FFF2-40B4-BE49-F238E27FC236}">
              <a16:creationId xmlns:a16="http://schemas.microsoft.com/office/drawing/2014/main" id="{00000000-0008-0000-05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80" name="Text Box 15">
          <a:extLst>
            <a:ext uri="{FF2B5EF4-FFF2-40B4-BE49-F238E27FC236}">
              <a16:creationId xmlns:a16="http://schemas.microsoft.com/office/drawing/2014/main" id="{00000000-0008-0000-05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81" name="Text Box 15">
          <a:extLst>
            <a:ext uri="{FF2B5EF4-FFF2-40B4-BE49-F238E27FC236}">
              <a16:creationId xmlns:a16="http://schemas.microsoft.com/office/drawing/2014/main" id="{00000000-0008-0000-05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82" name="Text Box 15">
          <a:extLst>
            <a:ext uri="{FF2B5EF4-FFF2-40B4-BE49-F238E27FC236}">
              <a16:creationId xmlns:a16="http://schemas.microsoft.com/office/drawing/2014/main" id="{00000000-0008-0000-05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83" name="Text Box 15">
          <a:extLst>
            <a:ext uri="{FF2B5EF4-FFF2-40B4-BE49-F238E27FC236}">
              <a16:creationId xmlns:a16="http://schemas.microsoft.com/office/drawing/2014/main" id="{00000000-0008-0000-05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84" name="Text Box 15">
          <a:extLst>
            <a:ext uri="{FF2B5EF4-FFF2-40B4-BE49-F238E27FC236}">
              <a16:creationId xmlns:a16="http://schemas.microsoft.com/office/drawing/2014/main" id="{00000000-0008-0000-05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85" name="Text Box 15">
          <a:extLst>
            <a:ext uri="{FF2B5EF4-FFF2-40B4-BE49-F238E27FC236}">
              <a16:creationId xmlns:a16="http://schemas.microsoft.com/office/drawing/2014/main" id="{00000000-0008-0000-05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86" name="Text Box 15">
          <a:extLst>
            <a:ext uri="{FF2B5EF4-FFF2-40B4-BE49-F238E27FC236}">
              <a16:creationId xmlns:a16="http://schemas.microsoft.com/office/drawing/2014/main" id="{00000000-0008-0000-05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87" name="Text Box 15">
          <a:extLst>
            <a:ext uri="{FF2B5EF4-FFF2-40B4-BE49-F238E27FC236}">
              <a16:creationId xmlns:a16="http://schemas.microsoft.com/office/drawing/2014/main" id="{00000000-0008-0000-05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88" name="Text Box 15">
          <a:extLst>
            <a:ext uri="{FF2B5EF4-FFF2-40B4-BE49-F238E27FC236}">
              <a16:creationId xmlns:a16="http://schemas.microsoft.com/office/drawing/2014/main" id="{00000000-0008-0000-05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89" name="Text Box 15">
          <a:extLst>
            <a:ext uri="{FF2B5EF4-FFF2-40B4-BE49-F238E27FC236}">
              <a16:creationId xmlns:a16="http://schemas.microsoft.com/office/drawing/2014/main" id="{00000000-0008-0000-05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90" name="Text Box 15">
          <a:extLst>
            <a:ext uri="{FF2B5EF4-FFF2-40B4-BE49-F238E27FC236}">
              <a16:creationId xmlns:a16="http://schemas.microsoft.com/office/drawing/2014/main" id="{00000000-0008-0000-05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91" name="Text Box 15">
          <a:extLst>
            <a:ext uri="{FF2B5EF4-FFF2-40B4-BE49-F238E27FC236}">
              <a16:creationId xmlns:a16="http://schemas.microsoft.com/office/drawing/2014/main" id="{00000000-0008-0000-05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92" name="Text Box 15">
          <a:extLst>
            <a:ext uri="{FF2B5EF4-FFF2-40B4-BE49-F238E27FC236}">
              <a16:creationId xmlns:a16="http://schemas.microsoft.com/office/drawing/2014/main" id="{00000000-0008-0000-05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93" name="Text Box 15">
          <a:extLst>
            <a:ext uri="{FF2B5EF4-FFF2-40B4-BE49-F238E27FC236}">
              <a16:creationId xmlns:a16="http://schemas.microsoft.com/office/drawing/2014/main" id="{00000000-0008-0000-05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94" name="Text Box 15">
          <a:extLst>
            <a:ext uri="{FF2B5EF4-FFF2-40B4-BE49-F238E27FC236}">
              <a16:creationId xmlns:a16="http://schemas.microsoft.com/office/drawing/2014/main" id="{00000000-0008-0000-05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95" name="Text Box 15">
          <a:extLst>
            <a:ext uri="{FF2B5EF4-FFF2-40B4-BE49-F238E27FC236}">
              <a16:creationId xmlns:a16="http://schemas.microsoft.com/office/drawing/2014/main" id="{00000000-0008-0000-05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96" name="Text Box 15">
          <a:extLst>
            <a:ext uri="{FF2B5EF4-FFF2-40B4-BE49-F238E27FC236}">
              <a16:creationId xmlns:a16="http://schemas.microsoft.com/office/drawing/2014/main" id="{00000000-0008-0000-05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97" name="Text Box 15">
          <a:extLst>
            <a:ext uri="{FF2B5EF4-FFF2-40B4-BE49-F238E27FC236}">
              <a16:creationId xmlns:a16="http://schemas.microsoft.com/office/drawing/2014/main" id="{00000000-0008-0000-05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98" name="Text Box 15">
          <a:extLst>
            <a:ext uri="{FF2B5EF4-FFF2-40B4-BE49-F238E27FC236}">
              <a16:creationId xmlns:a16="http://schemas.microsoft.com/office/drawing/2014/main" id="{00000000-0008-0000-05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99" name="Text Box 15">
          <a:extLst>
            <a:ext uri="{FF2B5EF4-FFF2-40B4-BE49-F238E27FC236}">
              <a16:creationId xmlns:a16="http://schemas.microsoft.com/office/drawing/2014/main" id="{00000000-0008-0000-05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00" name="Text Box 15">
          <a:extLst>
            <a:ext uri="{FF2B5EF4-FFF2-40B4-BE49-F238E27FC236}">
              <a16:creationId xmlns:a16="http://schemas.microsoft.com/office/drawing/2014/main" id="{00000000-0008-0000-05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01" name="Text Box 15">
          <a:extLst>
            <a:ext uri="{FF2B5EF4-FFF2-40B4-BE49-F238E27FC236}">
              <a16:creationId xmlns:a16="http://schemas.microsoft.com/office/drawing/2014/main" id="{00000000-0008-0000-05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02" name="Text Box 15">
          <a:extLst>
            <a:ext uri="{FF2B5EF4-FFF2-40B4-BE49-F238E27FC236}">
              <a16:creationId xmlns:a16="http://schemas.microsoft.com/office/drawing/2014/main" id="{00000000-0008-0000-05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03" name="Text Box 15">
          <a:extLst>
            <a:ext uri="{FF2B5EF4-FFF2-40B4-BE49-F238E27FC236}">
              <a16:creationId xmlns:a16="http://schemas.microsoft.com/office/drawing/2014/main" id="{00000000-0008-0000-05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04" name="Text Box 15">
          <a:extLst>
            <a:ext uri="{FF2B5EF4-FFF2-40B4-BE49-F238E27FC236}">
              <a16:creationId xmlns:a16="http://schemas.microsoft.com/office/drawing/2014/main" id="{00000000-0008-0000-05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05" name="Text Box 15">
          <a:extLst>
            <a:ext uri="{FF2B5EF4-FFF2-40B4-BE49-F238E27FC236}">
              <a16:creationId xmlns:a16="http://schemas.microsoft.com/office/drawing/2014/main" id="{00000000-0008-0000-05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06" name="Text Box 15">
          <a:extLst>
            <a:ext uri="{FF2B5EF4-FFF2-40B4-BE49-F238E27FC236}">
              <a16:creationId xmlns:a16="http://schemas.microsoft.com/office/drawing/2014/main" id="{00000000-0008-0000-05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07" name="Text Box 15">
          <a:extLst>
            <a:ext uri="{FF2B5EF4-FFF2-40B4-BE49-F238E27FC236}">
              <a16:creationId xmlns:a16="http://schemas.microsoft.com/office/drawing/2014/main" id="{00000000-0008-0000-05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08" name="Text Box 15">
          <a:extLst>
            <a:ext uri="{FF2B5EF4-FFF2-40B4-BE49-F238E27FC236}">
              <a16:creationId xmlns:a16="http://schemas.microsoft.com/office/drawing/2014/main" id="{00000000-0008-0000-05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09" name="Text Box 15">
          <a:extLst>
            <a:ext uri="{FF2B5EF4-FFF2-40B4-BE49-F238E27FC236}">
              <a16:creationId xmlns:a16="http://schemas.microsoft.com/office/drawing/2014/main" id="{00000000-0008-0000-05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10" name="Text Box 15">
          <a:extLst>
            <a:ext uri="{FF2B5EF4-FFF2-40B4-BE49-F238E27FC236}">
              <a16:creationId xmlns:a16="http://schemas.microsoft.com/office/drawing/2014/main" id="{00000000-0008-0000-05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11" name="Text Box 15">
          <a:extLst>
            <a:ext uri="{FF2B5EF4-FFF2-40B4-BE49-F238E27FC236}">
              <a16:creationId xmlns:a16="http://schemas.microsoft.com/office/drawing/2014/main" id="{00000000-0008-0000-05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12" name="Text Box 15">
          <a:extLst>
            <a:ext uri="{FF2B5EF4-FFF2-40B4-BE49-F238E27FC236}">
              <a16:creationId xmlns:a16="http://schemas.microsoft.com/office/drawing/2014/main" id="{00000000-0008-0000-05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13" name="Text Box 15">
          <a:extLst>
            <a:ext uri="{FF2B5EF4-FFF2-40B4-BE49-F238E27FC236}">
              <a16:creationId xmlns:a16="http://schemas.microsoft.com/office/drawing/2014/main" id="{00000000-0008-0000-05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14" name="Text Box 15">
          <a:extLst>
            <a:ext uri="{FF2B5EF4-FFF2-40B4-BE49-F238E27FC236}">
              <a16:creationId xmlns:a16="http://schemas.microsoft.com/office/drawing/2014/main" id="{00000000-0008-0000-05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15" name="Text Box 15">
          <a:extLst>
            <a:ext uri="{FF2B5EF4-FFF2-40B4-BE49-F238E27FC236}">
              <a16:creationId xmlns:a16="http://schemas.microsoft.com/office/drawing/2014/main" id="{00000000-0008-0000-05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16" name="Text Box 15">
          <a:extLst>
            <a:ext uri="{FF2B5EF4-FFF2-40B4-BE49-F238E27FC236}">
              <a16:creationId xmlns:a16="http://schemas.microsoft.com/office/drawing/2014/main" id="{00000000-0008-0000-05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17" name="Text Box 15">
          <a:extLst>
            <a:ext uri="{FF2B5EF4-FFF2-40B4-BE49-F238E27FC236}">
              <a16:creationId xmlns:a16="http://schemas.microsoft.com/office/drawing/2014/main" id="{00000000-0008-0000-05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18" name="Text Box 15">
          <a:extLst>
            <a:ext uri="{FF2B5EF4-FFF2-40B4-BE49-F238E27FC236}">
              <a16:creationId xmlns:a16="http://schemas.microsoft.com/office/drawing/2014/main" id="{00000000-0008-0000-05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19" name="Text Box 15">
          <a:extLst>
            <a:ext uri="{FF2B5EF4-FFF2-40B4-BE49-F238E27FC236}">
              <a16:creationId xmlns:a16="http://schemas.microsoft.com/office/drawing/2014/main" id="{00000000-0008-0000-05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20" name="Text Box 15">
          <a:extLst>
            <a:ext uri="{FF2B5EF4-FFF2-40B4-BE49-F238E27FC236}">
              <a16:creationId xmlns:a16="http://schemas.microsoft.com/office/drawing/2014/main" id="{00000000-0008-0000-05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21" name="Text Box 15">
          <a:extLst>
            <a:ext uri="{FF2B5EF4-FFF2-40B4-BE49-F238E27FC236}">
              <a16:creationId xmlns:a16="http://schemas.microsoft.com/office/drawing/2014/main" id="{00000000-0008-0000-05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22" name="Text Box 15">
          <a:extLst>
            <a:ext uri="{FF2B5EF4-FFF2-40B4-BE49-F238E27FC236}">
              <a16:creationId xmlns:a16="http://schemas.microsoft.com/office/drawing/2014/main" id="{00000000-0008-0000-05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23" name="Text Box 15">
          <a:extLst>
            <a:ext uri="{FF2B5EF4-FFF2-40B4-BE49-F238E27FC236}">
              <a16:creationId xmlns:a16="http://schemas.microsoft.com/office/drawing/2014/main" id="{00000000-0008-0000-05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24" name="Text Box 15">
          <a:extLst>
            <a:ext uri="{FF2B5EF4-FFF2-40B4-BE49-F238E27FC236}">
              <a16:creationId xmlns:a16="http://schemas.microsoft.com/office/drawing/2014/main" id="{00000000-0008-0000-05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25" name="Text Box 15">
          <a:extLst>
            <a:ext uri="{FF2B5EF4-FFF2-40B4-BE49-F238E27FC236}">
              <a16:creationId xmlns:a16="http://schemas.microsoft.com/office/drawing/2014/main" id="{00000000-0008-0000-05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26" name="Text Box 15">
          <a:extLst>
            <a:ext uri="{FF2B5EF4-FFF2-40B4-BE49-F238E27FC236}">
              <a16:creationId xmlns:a16="http://schemas.microsoft.com/office/drawing/2014/main" id="{00000000-0008-0000-05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27" name="Text Box 15">
          <a:extLst>
            <a:ext uri="{FF2B5EF4-FFF2-40B4-BE49-F238E27FC236}">
              <a16:creationId xmlns:a16="http://schemas.microsoft.com/office/drawing/2014/main" id="{00000000-0008-0000-05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28" name="Text Box 15">
          <a:extLst>
            <a:ext uri="{FF2B5EF4-FFF2-40B4-BE49-F238E27FC236}">
              <a16:creationId xmlns:a16="http://schemas.microsoft.com/office/drawing/2014/main" id="{00000000-0008-0000-05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29" name="Text Box 15">
          <a:extLst>
            <a:ext uri="{FF2B5EF4-FFF2-40B4-BE49-F238E27FC236}">
              <a16:creationId xmlns:a16="http://schemas.microsoft.com/office/drawing/2014/main" id="{00000000-0008-0000-05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30" name="Text Box 15">
          <a:extLst>
            <a:ext uri="{FF2B5EF4-FFF2-40B4-BE49-F238E27FC236}">
              <a16:creationId xmlns:a16="http://schemas.microsoft.com/office/drawing/2014/main" id="{00000000-0008-0000-05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31" name="Text Box 15">
          <a:extLst>
            <a:ext uri="{FF2B5EF4-FFF2-40B4-BE49-F238E27FC236}">
              <a16:creationId xmlns:a16="http://schemas.microsoft.com/office/drawing/2014/main" id="{00000000-0008-0000-05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32" name="Text Box 15">
          <a:extLst>
            <a:ext uri="{FF2B5EF4-FFF2-40B4-BE49-F238E27FC236}">
              <a16:creationId xmlns:a16="http://schemas.microsoft.com/office/drawing/2014/main" id="{00000000-0008-0000-05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33" name="Text Box 15">
          <a:extLst>
            <a:ext uri="{FF2B5EF4-FFF2-40B4-BE49-F238E27FC236}">
              <a16:creationId xmlns:a16="http://schemas.microsoft.com/office/drawing/2014/main" id="{00000000-0008-0000-05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34" name="Text Box 15">
          <a:extLst>
            <a:ext uri="{FF2B5EF4-FFF2-40B4-BE49-F238E27FC236}">
              <a16:creationId xmlns:a16="http://schemas.microsoft.com/office/drawing/2014/main" id="{00000000-0008-0000-05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35" name="Text Box 15">
          <a:extLst>
            <a:ext uri="{FF2B5EF4-FFF2-40B4-BE49-F238E27FC236}">
              <a16:creationId xmlns:a16="http://schemas.microsoft.com/office/drawing/2014/main" id="{00000000-0008-0000-05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36" name="Text Box 15">
          <a:extLst>
            <a:ext uri="{FF2B5EF4-FFF2-40B4-BE49-F238E27FC236}">
              <a16:creationId xmlns:a16="http://schemas.microsoft.com/office/drawing/2014/main" id="{00000000-0008-0000-05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37" name="Text Box 15">
          <a:extLst>
            <a:ext uri="{FF2B5EF4-FFF2-40B4-BE49-F238E27FC236}">
              <a16:creationId xmlns:a16="http://schemas.microsoft.com/office/drawing/2014/main" id="{00000000-0008-0000-05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38" name="Text Box 15">
          <a:extLst>
            <a:ext uri="{FF2B5EF4-FFF2-40B4-BE49-F238E27FC236}">
              <a16:creationId xmlns:a16="http://schemas.microsoft.com/office/drawing/2014/main" id="{00000000-0008-0000-05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39" name="Text Box 15">
          <a:extLst>
            <a:ext uri="{FF2B5EF4-FFF2-40B4-BE49-F238E27FC236}">
              <a16:creationId xmlns:a16="http://schemas.microsoft.com/office/drawing/2014/main" id="{00000000-0008-0000-05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40" name="Text Box 15">
          <a:extLst>
            <a:ext uri="{FF2B5EF4-FFF2-40B4-BE49-F238E27FC236}">
              <a16:creationId xmlns:a16="http://schemas.microsoft.com/office/drawing/2014/main" id="{00000000-0008-0000-05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41" name="Text Box 15">
          <a:extLst>
            <a:ext uri="{FF2B5EF4-FFF2-40B4-BE49-F238E27FC236}">
              <a16:creationId xmlns:a16="http://schemas.microsoft.com/office/drawing/2014/main" id="{00000000-0008-0000-05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42" name="Text Box 15">
          <a:extLst>
            <a:ext uri="{FF2B5EF4-FFF2-40B4-BE49-F238E27FC236}">
              <a16:creationId xmlns:a16="http://schemas.microsoft.com/office/drawing/2014/main" id="{00000000-0008-0000-05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43" name="Text Box 15">
          <a:extLst>
            <a:ext uri="{FF2B5EF4-FFF2-40B4-BE49-F238E27FC236}">
              <a16:creationId xmlns:a16="http://schemas.microsoft.com/office/drawing/2014/main" id="{00000000-0008-0000-05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44" name="Text Box 15">
          <a:extLst>
            <a:ext uri="{FF2B5EF4-FFF2-40B4-BE49-F238E27FC236}">
              <a16:creationId xmlns:a16="http://schemas.microsoft.com/office/drawing/2014/main" id="{00000000-0008-0000-05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45" name="Text Box 15">
          <a:extLst>
            <a:ext uri="{FF2B5EF4-FFF2-40B4-BE49-F238E27FC236}">
              <a16:creationId xmlns:a16="http://schemas.microsoft.com/office/drawing/2014/main" id="{00000000-0008-0000-05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46" name="Text Box 15">
          <a:extLst>
            <a:ext uri="{FF2B5EF4-FFF2-40B4-BE49-F238E27FC236}">
              <a16:creationId xmlns:a16="http://schemas.microsoft.com/office/drawing/2014/main" id="{00000000-0008-0000-05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47" name="Text Box 15">
          <a:extLst>
            <a:ext uri="{FF2B5EF4-FFF2-40B4-BE49-F238E27FC236}">
              <a16:creationId xmlns:a16="http://schemas.microsoft.com/office/drawing/2014/main" id="{00000000-0008-0000-05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48" name="Text Box 15">
          <a:extLst>
            <a:ext uri="{FF2B5EF4-FFF2-40B4-BE49-F238E27FC236}">
              <a16:creationId xmlns:a16="http://schemas.microsoft.com/office/drawing/2014/main" id="{00000000-0008-0000-05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49" name="Text Box 15">
          <a:extLst>
            <a:ext uri="{FF2B5EF4-FFF2-40B4-BE49-F238E27FC236}">
              <a16:creationId xmlns:a16="http://schemas.microsoft.com/office/drawing/2014/main" id="{00000000-0008-0000-05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50" name="Text Box 15">
          <a:extLst>
            <a:ext uri="{FF2B5EF4-FFF2-40B4-BE49-F238E27FC236}">
              <a16:creationId xmlns:a16="http://schemas.microsoft.com/office/drawing/2014/main" id="{00000000-0008-0000-05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51" name="Text Box 15">
          <a:extLst>
            <a:ext uri="{FF2B5EF4-FFF2-40B4-BE49-F238E27FC236}">
              <a16:creationId xmlns:a16="http://schemas.microsoft.com/office/drawing/2014/main" id="{00000000-0008-0000-05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52" name="Text Box 15">
          <a:extLst>
            <a:ext uri="{FF2B5EF4-FFF2-40B4-BE49-F238E27FC236}">
              <a16:creationId xmlns:a16="http://schemas.microsoft.com/office/drawing/2014/main" id="{00000000-0008-0000-05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53" name="Text Box 15">
          <a:extLst>
            <a:ext uri="{FF2B5EF4-FFF2-40B4-BE49-F238E27FC236}">
              <a16:creationId xmlns:a16="http://schemas.microsoft.com/office/drawing/2014/main" id="{00000000-0008-0000-05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54" name="Text Box 15">
          <a:extLst>
            <a:ext uri="{FF2B5EF4-FFF2-40B4-BE49-F238E27FC236}">
              <a16:creationId xmlns:a16="http://schemas.microsoft.com/office/drawing/2014/main" id="{00000000-0008-0000-05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55" name="Text Box 15">
          <a:extLst>
            <a:ext uri="{FF2B5EF4-FFF2-40B4-BE49-F238E27FC236}">
              <a16:creationId xmlns:a16="http://schemas.microsoft.com/office/drawing/2014/main" id="{00000000-0008-0000-05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56" name="Text Box 15">
          <a:extLst>
            <a:ext uri="{FF2B5EF4-FFF2-40B4-BE49-F238E27FC236}">
              <a16:creationId xmlns:a16="http://schemas.microsoft.com/office/drawing/2014/main" id="{00000000-0008-0000-05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57" name="Text Box 15">
          <a:extLst>
            <a:ext uri="{FF2B5EF4-FFF2-40B4-BE49-F238E27FC236}">
              <a16:creationId xmlns:a16="http://schemas.microsoft.com/office/drawing/2014/main" id="{00000000-0008-0000-05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58" name="Text Box 15">
          <a:extLst>
            <a:ext uri="{FF2B5EF4-FFF2-40B4-BE49-F238E27FC236}">
              <a16:creationId xmlns:a16="http://schemas.microsoft.com/office/drawing/2014/main" id="{00000000-0008-0000-05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59" name="Text Box 15">
          <a:extLst>
            <a:ext uri="{FF2B5EF4-FFF2-40B4-BE49-F238E27FC236}">
              <a16:creationId xmlns:a16="http://schemas.microsoft.com/office/drawing/2014/main" id="{00000000-0008-0000-05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60" name="Text Box 15">
          <a:extLst>
            <a:ext uri="{FF2B5EF4-FFF2-40B4-BE49-F238E27FC236}">
              <a16:creationId xmlns:a16="http://schemas.microsoft.com/office/drawing/2014/main" id="{00000000-0008-0000-05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61" name="Text Box 15">
          <a:extLst>
            <a:ext uri="{FF2B5EF4-FFF2-40B4-BE49-F238E27FC236}">
              <a16:creationId xmlns:a16="http://schemas.microsoft.com/office/drawing/2014/main" id="{00000000-0008-0000-05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62" name="Text Box 15">
          <a:extLst>
            <a:ext uri="{FF2B5EF4-FFF2-40B4-BE49-F238E27FC236}">
              <a16:creationId xmlns:a16="http://schemas.microsoft.com/office/drawing/2014/main" id="{00000000-0008-0000-05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63" name="Text Box 15">
          <a:extLst>
            <a:ext uri="{FF2B5EF4-FFF2-40B4-BE49-F238E27FC236}">
              <a16:creationId xmlns:a16="http://schemas.microsoft.com/office/drawing/2014/main" id="{00000000-0008-0000-05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64" name="Text Box 15">
          <a:extLst>
            <a:ext uri="{FF2B5EF4-FFF2-40B4-BE49-F238E27FC236}">
              <a16:creationId xmlns:a16="http://schemas.microsoft.com/office/drawing/2014/main" id="{00000000-0008-0000-05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65" name="Text Box 15">
          <a:extLst>
            <a:ext uri="{FF2B5EF4-FFF2-40B4-BE49-F238E27FC236}">
              <a16:creationId xmlns:a16="http://schemas.microsoft.com/office/drawing/2014/main" id="{00000000-0008-0000-05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66" name="Text Box 15">
          <a:extLst>
            <a:ext uri="{FF2B5EF4-FFF2-40B4-BE49-F238E27FC236}">
              <a16:creationId xmlns:a16="http://schemas.microsoft.com/office/drawing/2014/main" id="{00000000-0008-0000-05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67" name="Text Box 15">
          <a:extLst>
            <a:ext uri="{FF2B5EF4-FFF2-40B4-BE49-F238E27FC236}">
              <a16:creationId xmlns:a16="http://schemas.microsoft.com/office/drawing/2014/main" id="{00000000-0008-0000-05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68" name="Text Box 15">
          <a:extLst>
            <a:ext uri="{FF2B5EF4-FFF2-40B4-BE49-F238E27FC236}">
              <a16:creationId xmlns:a16="http://schemas.microsoft.com/office/drawing/2014/main" id="{00000000-0008-0000-05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69" name="Text Box 15">
          <a:extLst>
            <a:ext uri="{FF2B5EF4-FFF2-40B4-BE49-F238E27FC236}">
              <a16:creationId xmlns:a16="http://schemas.microsoft.com/office/drawing/2014/main" id="{00000000-0008-0000-05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70" name="Text Box 15">
          <a:extLst>
            <a:ext uri="{FF2B5EF4-FFF2-40B4-BE49-F238E27FC236}">
              <a16:creationId xmlns:a16="http://schemas.microsoft.com/office/drawing/2014/main" id="{00000000-0008-0000-05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71" name="Text Box 15">
          <a:extLst>
            <a:ext uri="{FF2B5EF4-FFF2-40B4-BE49-F238E27FC236}">
              <a16:creationId xmlns:a16="http://schemas.microsoft.com/office/drawing/2014/main" id="{00000000-0008-0000-05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72" name="Text Box 15">
          <a:extLst>
            <a:ext uri="{FF2B5EF4-FFF2-40B4-BE49-F238E27FC236}">
              <a16:creationId xmlns:a16="http://schemas.microsoft.com/office/drawing/2014/main" id="{00000000-0008-0000-05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73" name="Text Box 15">
          <a:extLst>
            <a:ext uri="{FF2B5EF4-FFF2-40B4-BE49-F238E27FC236}">
              <a16:creationId xmlns:a16="http://schemas.microsoft.com/office/drawing/2014/main" id="{00000000-0008-0000-05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74" name="Text Box 15">
          <a:extLst>
            <a:ext uri="{FF2B5EF4-FFF2-40B4-BE49-F238E27FC236}">
              <a16:creationId xmlns:a16="http://schemas.microsoft.com/office/drawing/2014/main" id="{00000000-0008-0000-05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75" name="Text Box 15">
          <a:extLst>
            <a:ext uri="{FF2B5EF4-FFF2-40B4-BE49-F238E27FC236}">
              <a16:creationId xmlns:a16="http://schemas.microsoft.com/office/drawing/2014/main" id="{00000000-0008-0000-05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76" name="Text Box 15">
          <a:extLst>
            <a:ext uri="{FF2B5EF4-FFF2-40B4-BE49-F238E27FC236}">
              <a16:creationId xmlns:a16="http://schemas.microsoft.com/office/drawing/2014/main" id="{00000000-0008-0000-05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77" name="Text Box 15">
          <a:extLst>
            <a:ext uri="{FF2B5EF4-FFF2-40B4-BE49-F238E27FC236}">
              <a16:creationId xmlns:a16="http://schemas.microsoft.com/office/drawing/2014/main" id="{00000000-0008-0000-05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78" name="Text Box 15">
          <a:extLst>
            <a:ext uri="{FF2B5EF4-FFF2-40B4-BE49-F238E27FC236}">
              <a16:creationId xmlns:a16="http://schemas.microsoft.com/office/drawing/2014/main" id="{00000000-0008-0000-05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79" name="Text Box 15">
          <a:extLst>
            <a:ext uri="{FF2B5EF4-FFF2-40B4-BE49-F238E27FC236}">
              <a16:creationId xmlns:a16="http://schemas.microsoft.com/office/drawing/2014/main" id="{00000000-0008-0000-05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80" name="Text Box 15">
          <a:extLst>
            <a:ext uri="{FF2B5EF4-FFF2-40B4-BE49-F238E27FC236}">
              <a16:creationId xmlns:a16="http://schemas.microsoft.com/office/drawing/2014/main" id="{00000000-0008-0000-05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81" name="Text Box 15">
          <a:extLst>
            <a:ext uri="{FF2B5EF4-FFF2-40B4-BE49-F238E27FC236}">
              <a16:creationId xmlns:a16="http://schemas.microsoft.com/office/drawing/2014/main" id="{00000000-0008-0000-05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82" name="Text Box 15">
          <a:extLst>
            <a:ext uri="{FF2B5EF4-FFF2-40B4-BE49-F238E27FC236}">
              <a16:creationId xmlns:a16="http://schemas.microsoft.com/office/drawing/2014/main" id="{00000000-0008-0000-05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83" name="Text Box 15">
          <a:extLst>
            <a:ext uri="{FF2B5EF4-FFF2-40B4-BE49-F238E27FC236}">
              <a16:creationId xmlns:a16="http://schemas.microsoft.com/office/drawing/2014/main" id="{00000000-0008-0000-05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84" name="Text Box 15">
          <a:extLst>
            <a:ext uri="{FF2B5EF4-FFF2-40B4-BE49-F238E27FC236}">
              <a16:creationId xmlns:a16="http://schemas.microsoft.com/office/drawing/2014/main" id="{00000000-0008-0000-05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85" name="Text Box 15">
          <a:extLst>
            <a:ext uri="{FF2B5EF4-FFF2-40B4-BE49-F238E27FC236}">
              <a16:creationId xmlns:a16="http://schemas.microsoft.com/office/drawing/2014/main" id="{00000000-0008-0000-05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86" name="Text Box 15">
          <a:extLst>
            <a:ext uri="{FF2B5EF4-FFF2-40B4-BE49-F238E27FC236}">
              <a16:creationId xmlns:a16="http://schemas.microsoft.com/office/drawing/2014/main" id="{00000000-0008-0000-05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87" name="Text Box 15">
          <a:extLst>
            <a:ext uri="{FF2B5EF4-FFF2-40B4-BE49-F238E27FC236}">
              <a16:creationId xmlns:a16="http://schemas.microsoft.com/office/drawing/2014/main" id="{00000000-0008-0000-05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88" name="Text Box 15">
          <a:extLst>
            <a:ext uri="{FF2B5EF4-FFF2-40B4-BE49-F238E27FC236}">
              <a16:creationId xmlns:a16="http://schemas.microsoft.com/office/drawing/2014/main" id="{00000000-0008-0000-05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89" name="Text Box 15">
          <a:extLst>
            <a:ext uri="{FF2B5EF4-FFF2-40B4-BE49-F238E27FC236}">
              <a16:creationId xmlns:a16="http://schemas.microsoft.com/office/drawing/2014/main" id="{00000000-0008-0000-05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90" name="Text Box 15">
          <a:extLst>
            <a:ext uri="{FF2B5EF4-FFF2-40B4-BE49-F238E27FC236}">
              <a16:creationId xmlns:a16="http://schemas.microsoft.com/office/drawing/2014/main" id="{00000000-0008-0000-05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91" name="Text Box 15">
          <a:extLst>
            <a:ext uri="{FF2B5EF4-FFF2-40B4-BE49-F238E27FC236}">
              <a16:creationId xmlns:a16="http://schemas.microsoft.com/office/drawing/2014/main" id="{00000000-0008-0000-05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92" name="Text Box 15">
          <a:extLst>
            <a:ext uri="{FF2B5EF4-FFF2-40B4-BE49-F238E27FC236}">
              <a16:creationId xmlns:a16="http://schemas.microsoft.com/office/drawing/2014/main" id="{00000000-0008-0000-05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93" name="Text Box 15">
          <a:extLst>
            <a:ext uri="{FF2B5EF4-FFF2-40B4-BE49-F238E27FC236}">
              <a16:creationId xmlns:a16="http://schemas.microsoft.com/office/drawing/2014/main" id="{00000000-0008-0000-05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94" name="Text Box 15">
          <a:extLst>
            <a:ext uri="{FF2B5EF4-FFF2-40B4-BE49-F238E27FC236}">
              <a16:creationId xmlns:a16="http://schemas.microsoft.com/office/drawing/2014/main" id="{00000000-0008-0000-05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95" name="Text Box 15">
          <a:extLst>
            <a:ext uri="{FF2B5EF4-FFF2-40B4-BE49-F238E27FC236}">
              <a16:creationId xmlns:a16="http://schemas.microsoft.com/office/drawing/2014/main" id="{00000000-0008-0000-05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96" name="Text Box 15">
          <a:extLst>
            <a:ext uri="{FF2B5EF4-FFF2-40B4-BE49-F238E27FC236}">
              <a16:creationId xmlns:a16="http://schemas.microsoft.com/office/drawing/2014/main" id="{00000000-0008-0000-05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97" name="Text Box 15">
          <a:extLst>
            <a:ext uri="{FF2B5EF4-FFF2-40B4-BE49-F238E27FC236}">
              <a16:creationId xmlns:a16="http://schemas.microsoft.com/office/drawing/2014/main" id="{00000000-0008-0000-05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98" name="Text Box 15">
          <a:extLst>
            <a:ext uri="{FF2B5EF4-FFF2-40B4-BE49-F238E27FC236}">
              <a16:creationId xmlns:a16="http://schemas.microsoft.com/office/drawing/2014/main" id="{00000000-0008-0000-05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99" name="Text Box 15">
          <a:extLst>
            <a:ext uri="{FF2B5EF4-FFF2-40B4-BE49-F238E27FC236}">
              <a16:creationId xmlns:a16="http://schemas.microsoft.com/office/drawing/2014/main" id="{00000000-0008-0000-05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00" name="Text Box 15">
          <a:extLst>
            <a:ext uri="{FF2B5EF4-FFF2-40B4-BE49-F238E27FC236}">
              <a16:creationId xmlns:a16="http://schemas.microsoft.com/office/drawing/2014/main" id="{00000000-0008-0000-05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01" name="Text Box 15">
          <a:extLst>
            <a:ext uri="{FF2B5EF4-FFF2-40B4-BE49-F238E27FC236}">
              <a16:creationId xmlns:a16="http://schemas.microsoft.com/office/drawing/2014/main" id="{00000000-0008-0000-05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02" name="Text Box 15">
          <a:extLst>
            <a:ext uri="{FF2B5EF4-FFF2-40B4-BE49-F238E27FC236}">
              <a16:creationId xmlns:a16="http://schemas.microsoft.com/office/drawing/2014/main" id="{00000000-0008-0000-05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03" name="Text Box 15">
          <a:extLst>
            <a:ext uri="{FF2B5EF4-FFF2-40B4-BE49-F238E27FC236}">
              <a16:creationId xmlns:a16="http://schemas.microsoft.com/office/drawing/2014/main" id="{00000000-0008-0000-05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04" name="Text Box 15">
          <a:extLst>
            <a:ext uri="{FF2B5EF4-FFF2-40B4-BE49-F238E27FC236}">
              <a16:creationId xmlns:a16="http://schemas.microsoft.com/office/drawing/2014/main" id="{00000000-0008-0000-05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05" name="Text Box 15">
          <a:extLst>
            <a:ext uri="{FF2B5EF4-FFF2-40B4-BE49-F238E27FC236}">
              <a16:creationId xmlns:a16="http://schemas.microsoft.com/office/drawing/2014/main" id="{00000000-0008-0000-05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06" name="Text Box 15">
          <a:extLst>
            <a:ext uri="{FF2B5EF4-FFF2-40B4-BE49-F238E27FC236}">
              <a16:creationId xmlns:a16="http://schemas.microsoft.com/office/drawing/2014/main" id="{00000000-0008-0000-05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07" name="Text Box 15">
          <a:extLst>
            <a:ext uri="{FF2B5EF4-FFF2-40B4-BE49-F238E27FC236}">
              <a16:creationId xmlns:a16="http://schemas.microsoft.com/office/drawing/2014/main" id="{00000000-0008-0000-05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08" name="Text Box 15">
          <a:extLst>
            <a:ext uri="{FF2B5EF4-FFF2-40B4-BE49-F238E27FC236}">
              <a16:creationId xmlns:a16="http://schemas.microsoft.com/office/drawing/2014/main" id="{00000000-0008-0000-05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09" name="Text Box 15">
          <a:extLst>
            <a:ext uri="{FF2B5EF4-FFF2-40B4-BE49-F238E27FC236}">
              <a16:creationId xmlns:a16="http://schemas.microsoft.com/office/drawing/2014/main" id="{00000000-0008-0000-05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10" name="Text Box 15">
          <a:extLst>
            <a:ext uri="{FF2B5EF4-FFF2-40B4-BE49-F238E27FC236}">
              <a16:creationId xmlns:a16="http://schemas.microsoft.com/office/drawing/2014/main" id="{00000000-0008-0000-05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11" name="Text Box 15">
          <a:extLst>
            <a:ext uri="{FF2B5EF4-FFF2-40B4-BE49-F238E27FC236}">
              <a16:creationId xmlns:a16="http://schemas.microsoft.com/office/drawing/2014/main" id="{00000000-0008-0000-05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12" name="Text Box 15">
          <a:extLst>
            <a:ext uri="{FF2B5EF4-FFF2-40B4-BE49-F238E27FC236}">
              <a16:creationId xmlns:a16="http://schemas.microsoft.com/office/drawing/2014/main" id="{00000000-0008-0000-05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13" name="Text Box 15">
          <a:extLst>
            <a:ext uri="{FF2B5EF4-FFF2-40B4-BE49-F238E27FC236}">
              <a16:creationId xmlns:a16="http://schemas.microsoft.com/office/drawing/2014/main" id="{00000000-0008-0000-05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14" name="Text Box 15">
          <a:extLst>
            <a:ext uri="{FF2B5EF4-FFF2-40B4-BE49-F238E27FC236}">
              <a16:creationId xmlns:a16="http://schemas.microsoft.com/office/drawing/2014/main" id="{00000000-0008-0000-05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15" name="Text Box 15">
          <a:extLst>
            <a:ext uri="{FF2B5EF4-FFF2-40B4-BE49-F238E27FC236}">
              <a16:creationId xmlns:a16="http://schemas.microsoft.com/office/drawing/2014/main" id="{00000000-0008-0000-05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16" name="Text Box 15">
          <a:extLst>
            <a:ext uri="{FF2B5EF4-FFF2-40B4-BE49-F238E27FC236}">
              <a16:creationId xmlns:a16="http://schemas.microsoft.com/office/drawing/2014/main" id="{00000000-0008-0000-05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17" name="Text Box 15">
          <a:extLst>
            <a:ext uri="{FF2B5EF4-FFF2-40B4-BE49-F238E27FC236}">
              <a16:creationId xmlns:a16="http://schemas.microsoft.com/office/drawing/2014/main" id="{00000000-0008-0000-05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18" name="Text Box 15">
          <a:extLst>
            <a:ext uri="{FF2B5EF4-FFF2-40B4-BE49-F238E27FC236}">
              <a16:creationId xmlns:a16="http://schemas.microsoft.com/office/drawing/2014/main" id="{00000000-0008-0000-05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19" name="Text Box 15">
          <a:extLst>
            <a:ext uri="{FF2B5EF4-FFF2-40B4-BE49-F238E27FC236}">
              <a16:creationId xmlns:a16="http://schemas.microsoft.com/office/drawing/2014/main" id="{00000000-0008-0000-05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20" name="Text Box 15">
          <a:extLst>
            <a:ext uri="{FF2B5EF4-FFF2-40B4-BE49-F238E27FC236}">
              <a16:creationId xmlns:a16="http://schemas.microsoft.com/office/drawing/2014/main" id="{00000000-0008-0000-05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21" name="Text Box 15">
          <a:extLst>
            <a:ext uri="{FF2B5EF4-FFF2-40B4-BE49-F238E27FC236}">
              <a16:creationId xmlns:a16="http://schemas.microsoft.com/office/drawing/2014/main" id="{00000000-0008-0000-05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22" name="Text Box 15">
          <a:extLst>
            <a:ext uri="{FF2B5EF4-FFF2-40B4-BE49-F238E27FC236}">
              <a16:creationId xmlns:a16="http://schemas.microsoft.com/office/drawing/2014/main" id="{00000000-0008-0000-05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23" name="Text Box 15">
          <a:extLst>
            <a:ext uri="{FF2B5EF4-FFF2-40B4-BE49-F238E27FC236}">
              <a16:creationId xmlns:a16="http://schemas.microsoft.com/office/drawing/2014/main" id="{00000000-0008-0000-05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24" name="Text Box 15">
          <a:extLst>
            <a:ext uri="{FF2B5EF4-FFF2-40B4-BE49-F238E27FC236}">
              <a16:creationId xmlns:a16="http://schemas.microsoft.com/office/drawing/2014/main" id="{00000000-0008-0000-05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25" name="Text Box 15">
          <a:extLst>
            <a:ext uri="{FF2B5EF4-FFF2-40B4-BE49-F238E27FC236}">
              <a16:creationId xmlns:a16="http://schemas.microsoft.com/office/drawing/2014/main" id="{00000000-0008-0000-05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26" name="Text Box 15">
          <a:extLst>
            <a:ext uri="{FF2B5EF4-FFF2-40B4-BE49-F238E27FC236}">
              <a16:creationId xmlns:a16="http://schemas.microsoft.com/office/drawing/2014/main" id="{00000000-0008-0000-05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27" name="Text Box 15">
          <a:extLst>
            <a:ext uri="{FF2B5EF4-FFF2-40B4-BE49-F238E27FC236}">
              <a16:creationId xmlns:a16="http://schemas.microsoft.com/office/drawing/2014/main" id="{00000000-0008-0000-05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28" name="Text Box 15">
          <a:extLst>
            <a:ext uri="{FF2B5EF4-FFF2-40B4-BE49-F238E27FC236}">
              <a16:creationId xmlns:a16="http://schemas.microsoft.com/office/drawing/2014/main" id="{00000000-0008-0000-05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29" name="Text Box 15">
          <a:extLst>
            <a:ext uri="{FF2B5EF4-FFF2-40B4-BE49-F238E27FC236}">
              <a16:creationId xmlns:a16="http://schemas.microsoft.com/office/drawing/2014/main" id="{00000000-0008-0000-05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30" name="Text Box 15">
          <a:extLst>
            <a:ext uri="{FF2B5EF4-FFF2-40B4-BE49-F238E27FC236}">
              <a16:creationId xmlns:a16="http://schemas.microsoft.com/office/drawing/2014/main" id="{00000000-0008-0000-05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31" name="Text Box 15">
          <a:extLst>
            <a:ext uri="{FF2B5EF4-FFF2-40B4-BE49-F238E27FC236}">
              <a16:creationId xmlns:a16="http://schemas.microsoft.com/office/drawing/2014/main" id="{00000000-0008-0000-05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32" name="Text Box 15">
          <a:extLst>
            <a:ext uri="{FF2B5EF4-FFF2-40B4-BE49-F238E27FC236}">
              <a16:creationId xmlns:a16="http://schemas.microsoft.com/office/drawing/2014/main" id="{00000000-0008-0000-05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33" name="Text Box 15">
          <a:extLst>
            <a:ext uri="{FF2B5EF4-FFF2-40B4-BE49-F238E27FC236}">
              <a16:creationId xmlns:a16="http://schemas.microsoft.com/office/drawing/2014/main" id="{00000000-0008-0000-05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34" name="Text Box 15">
          <a:extLst>
            <a:ext uri="{FF2B5EF4-FFF2-40B4-BE49-F238E27FC236}">
              <a16:creationId xmlns:a16="http://schemas.microsoft.com/office/drawing/2014/main" id="{00000000-0008-0000-05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35" name="Text Box 15">
          <a:extLst>
            <a:ext uri="{FF2B5EF4-FFF2-40B4-BE49-F238E27FC236}">
              <a16:creationId xmlns:a16="http://schemas.microsoft.com/office/drawing/2014/main" id="{00000000-0008-0000-05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36" name="Text Box 15">
          <a:extLst>
            <a:ext uri="{FF2B5EF4-FFF2-40B4-BE49-F238E27FC236}">
              <a16:creationId xmlns:a16="http://schemas.microsoft.com/office/drawing/2014/main" id="{00000000-0008-0000-05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37" name="Text Box 15">
          <a:extLst>
            <a:ext uri="{FF2B5EF4-FFF2-40B4-BE49-F238E27FC236}">
              <a16:creationId xmlns:a16="http://schemas.microsoft.com/office/drawing/2014/main" id="{00000000-0008-0000-05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38" name="Text Box 15">
          <a:extLst>
            <a:ext uri="{FF2B5EF4-FFF2-40B4-BE49-F238E27FC236}">
              <a16:creationId xmlns:a16="http://schemas.microsoft.com/office/drawing/2014/main" id="{00000000-0008-0000-05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39" name="Text Box 15">
          <a:extLst>
            <a:ext uri="{FF2B5EF4-FFF2-40B4-BE49-F238E27FC236}">
              <a16:creationId xmlns:a16="http://schemas.microsoft.com/office/drawing/2014/main" id="{00000000-0008-0000-05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40" name="Text Box 15">
          <a:extLst>
            <a:ext uri="{FF2B5EF4-FFF2-40B4-BE49-F238E27FC236}">
              <a16:creationId xmlns:a16="http://schemas.microsoft.com/office/drawing/2014/main" id="{00000000-0008-0000-05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41" name="Text Box 15">
          <a:extLst>
            <a:ext uri="{FF2B5EF4-FFF2-40B4-BE49-F238E27FC236}">
              <a16:creationId xmlns:a16="http://schemas.microsoft.com/office/drawing/2014/main" id="{00000000-0008-0000-05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42" name="Text Box 15">
          <a:extLst>
            <a:ext uri="{FF2B5EF4-FFF2-40B4-BE49-F238E27FC236}">
              <a16:creationId xmlns:a16="http://schemas.microsoft.com/office/drawing/2014/main" id="{00000000-0008-0000-05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43" name="Text Box 15">
          <a:extLst>
            <a:ext uri="{FF2B5EF4-FFF2-40B4-BE49-F238E27FC236}">
              <a16:creationId xmlns:a16="http://schemas.microsoft.com/office/drawing/2014/main" id="{00000000-0008-0000-05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44" name="Text Box 15">
          <a:extLst>
            <a:ext uri="{FF2B5EF4-FFF2-40B4-BE49-F238E27FC236}">
              <a16:creationId xmlns:a16="http://schemas.microsoft.com/office/drawing/2014/main" id="{00000000-0008-0000-05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45" name="Text Box 15">
          <a:extLst>
            <a:ext uri="{FF2B5EF4-FFF2-40B4-BE49-F238E27FC236}">
              <a16:creationId xmlns:a16="http://schemas.microsoft.com/office/drawing/2014/main" id="{00000000-0008-0000-05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46" name="Text Box 15">
          <a:extLst>
            <a:ext uri="{FF2B5EF4-FFF2-40B4-BE49-F238E27FC236}">
              <a16:creationId xmlns:a16="http://schemas.microsoft.com/office/drawing/2014/main" id="{00000000-0008-0000-05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47" name="Text Box 15">
          <a:extLst>
            <a:ext uri="{FF2B5EF4-FFF2-40B4-BE49-F238E27FC236}">
              <a16:creationId xmlns:a16="http://schemas.microsoft.com/office/drawing/2014/main" id="{00000000-0008-0000-05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48" name="Text Box 15">
          <a:extLst>
            <a:ext uri="{FF2B5EF4-FFF2-40B4-BE49-F238E27FC236}">
              <a16:creationId xmlns:a16="http://schemas.microsoft.com/office/drawing/2014/main" id="{00000000-0008-0000-05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49" name="Text Box 15">
          <a:extLst>
            <a:ext uri="{FF2B5EF4-FFF2-40B4-BE49-F238E27FC236}">
              <a16:creationId xmlns:a16="http://schemas.microsoft.com/office/drawing/2014/main" id="{00000000-0008-0000-05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50" name="Text Box 15">
          <a:extLst>
            <a:ext uri="{FF2B5EF4-FFF2-40B4-BE49-F238E27FC236}">
              <a16:creationId xmlns:a16="http://schemas.microsoft.com/office/drawing/2014/main" id="{00000000-0008-0000-05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51" name="Text Box 15">
          <a:extLst>
            <a:ext uri="{FF2B5EF4-FFF2-40B4-BE49-F238E27FC236}">
              <a16:creationId xmlns:a16="http://schemas.microsoft.com/office/drawing/2014/main" id="{00000000-0008-0000-05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52" name="Text Box 15">
          <a:extLst>
            <a:ext uri="{FF2B5EF4-FFF2-40B4-BE49-F238E27FC236}">
              <a16:creationId xmlns:a16="http://schemas.microsoft.com/office/drawing/2014/main" id="{00000000-0008-0000-05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53" name="Text Box 15">
          <a:extLst>
            <a:ext uri="{FF2B5EF4-FFF2-40B4-BE49-F238E27FC236}">
              <a16:creationId xmlns:a16="http://schemas.microsoft.com/office/drawing/2014/main" id="{00000000-0008-0000-05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54" name="Text Box 15">
          <a:extLst>
            <a:ext uri="{FF2B5EF4-FFF2-40B4-BE49-F238E27FC236}">
              <a16:creationId xmlns:a16="http://schemas.microsoft.com/office/drawing/2014/main" id="{00000000-0008-0000-05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55" name="Text Box 15">
          <a:extLst>
            <a:ext uri="{FF2B5EF4-FFF2-40B4-BE49-F238E27FC236}">
              <a16:creationId xmlns:a16="http://schemas.microsoft.com/office/drawing/2014/main" id="{00000000-0008-0000-05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56" name="Text Box 15">
          <a:extLst>
            <a:ext uri="{FF2B5EF4-FFF2-40B4-BE49-F238E27FC236}">
              <a16:creationId xmlns:a16="http://schemas.microsoft.com/office/drawing/2014/main" id="{00000000-0008-0000-05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57" name="Text Box 15">
          <a:extLst>
            <a:ext uri="{FF2B5EF4-FFF2-40B4-BE49-F238E27FC236}">
              <a16:creationId xmlns:a16="http://schemas.microsoft.com/office/drawing/2014/main" id="{00000000-0008-0000-05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58" name="Text Box 15">
          <a:extLst>
            <a:ext uri="{FF2B5EF4-FFF2-40B4-BE49-F238E27FC236}">
              <a16:creationId xmlns:a16="http://schemas.microsoft.com/office/drawing/2014/main" id="{00000000-0008-0000-05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59" name="Text Box 15">
          <a:extLst>
            <a:ext uri="{FF2B5EF4-FFF2-40B4-BE49-F238E27FC236}">
              <a16:creationId xmlns:a16="http://schemas.microsoft.com/office/drawing/2014/main" id="{00000000-0008-0000-05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60" name="Text Box 15">
          <a:extLst>
            <a:ext uri="{FF2B5EF4-FFF2-40B4-BE49-F238E27FC236}">
              <a16:creationId xmlns:a16="http://schemas.microsoft.com/office/drawing/2014/main" id="{00000000-0008-0000-05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61" name="Text Box 15">
          <a:extLst>
            <a:ext uri="{FF2B5EF4-FFF2-40B4-BE49-F238E27FC236}">
              <a16:creationId xmlns:a16="http://schemas.microsoft.com/office/drawing/2014/main" id="{00000000-0008-0000-05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62" name="Text Box 15">
          <a:extLst>
            <a:ext uri="{FF2B5EF4-FFF2-40B4-BE49-F238E27FC236}">
              <a16:creationId xmlns:a16="http://schemas.microsoft.com/office/drawing/2014/main" id="{00000000-0008-0000-05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63" name="Text Box 15">
          <a:extLst>
            <a:ext uri="{FF2B5EF4-FFF2-40B4-BE49-F238E27FC236}">
              <a16:creationId xmlns:a16="http://schemas.microsoft.com/office/drawing/2014/main" id="{00000000-0008-0000-05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64" name="Text Box 15">
          <a:extLst>
            <a:ext uri="{FF2B5EF4-FFF2-40B4-BE49-F238E27FC236}">
              <a16:creationId xmlns:a16="http://schemas.microsoft.com/office/drawing/2014/main" id="{00000000-0008-0000-05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65" name="Text Box 15">
          <a:extLst>
            <a:ext uri="{FF2B5EF4-FFF2-40B4-BE49-F238E27FC236}">
              <a16:creationId xmlns:a16="http://schemas.microsoft.com/office/drawing/2014/main" id="{00000000-0008-0000-05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66" name="Text Box 15">
          <a:extLst>
            <a:ext uri="{FF2B5EF4-FFF2-40B4-BE49-F238E27FC236}">
              <a16:creationId xmlns:a16="http://schemas.microsoft.com/office/drawing/2014/main" id="{00000000-0008-0000-05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67" name="Text Box 15">
          <a:extLst>
            <a:ext uri="{FF2B5EF4-FFF2-40B4-BE49-F238E27FC236}">
              <a16:creationId xmlns:a16="http://schemas.microsoft.com/office/drawing/2014/main" id="{00000000-0008-0000-05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68" name="Text Box 15">
          <a:extLst>
            <a:ext uri="{FF2B5EF4-FFF2-40B4-BE49-F238E27FC236}">
              <a16:creationId xmlns:a16="http://schemas.microsoft.com/office/drawing/2014/main" id="{00000000-0008-0000-05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69" name="Text Box 15">
          <a:extLst>
            <a:ext uri="{FF2B5EF4-FFF2-40B4-BE49-F238E27FC236}">
              <a16:creationId xmlns:a16="http://schemas.microsoft.com/office/drawing/2014/main" id="{00000000-0008-0000-05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70" name="Text Box 15">
          <a:extLst>
            <a:ext uri="{FF2B5EF4-FFF2-40B4-BE49-F238E27FC236}">
              <a16:creationId xmlns:a16="http://schemas.microsoft.com/office/drawing/2014/main" id="{00000000-0008-0000-05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71" name="Text Box 15">
          <a:extLst>
            <a:ext uri="{FF2B5EF4-FFF2-40B4-BE49-F238E27FC236}">
              <a16:creationId xmlns:a16="http://schemas.microsoft.com/office/drawing/2014/main" id="{00000000-0008-0000-05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72" name="Text Box 15">
          <a:extLst>
            <a:ext uri="{FF2B5EF4-FFF2-40B4-BE49-F238E27FC236}">
              <a16:creationId xmlns:a16="http://schemas.microsoft.com/office/drawing/2014/main" id="{00000000-0008-0000-05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73" name="Text Box 15">
          <a:extLst>
            <a:ext uri="{FF2B5EF4-FFF2-40B4-BE49-F238E27FC236}">
              <a16:creationId xmlns:a16="http://schemas.microsoft.com/office/drawing/2014/main" id="{00000000-0008-0000-05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74" name="Text Box 15">
          <a:extLst>
            <a:ext uri="{FF2B5EF4-FFF2-40B4-BE49-F238E27FC236}">
              <a16:creationId xmlns:a16="http://schemas.microsoft.com/office/drawing/2014/main" id="{00000000-0008-0000-05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75" name="Text Box 15">
          <a:extLst>
            <a:ext uri="{FF2B5EF4-FFF2-40B4-BE49-F238E27FC236}">
              <a16:creationId xmlns:a16="http://schemas.microsoft.com/office/drawing/2014/main" id="{00000000-0008-0000-05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76" name="Text Box 15">
          <a:extLst>
            <a:ext uri="{FF2B5EF4-FFF2-40B4-BE49-F238E27FC236}">
              <a16:creationId xmlns:a16="http://schemas.microsoft.com/office/drawing/2014/main" id="{00000000-0008-0000-05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77" name="Text Box 15">
          <a:extLst>
            <a:ext uri="{FF2B5EF4-FFF2-40B4-BE49-F238E27FC236}">
              <a16:creationId xmlns:a16="http://schemas.microsoft.com/office/drawing/2014/main" id="{00000000-0008-0000-05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78" name="Text Box 15">
          <a:extLst>
            <a:ext uri="{FF2B5EF4-FFF2-40B4-BE49-F238E27FC236}">
              <a16:creationId xmlns:a16="http://schemas.microsoft.com/office/drawing/2014/main" id="{00000000-0008-0000-05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79" name="Text Box 15">
          <a:extLst>
            <a:ext uri="{FF2B5EF4-FFF2-40B4-BE49-F238E27FC236}">
              <a16:creationId xmlns:a16="http://schemas.microsoft.com/office/drawing/2014/main" id="{00000000-0008-0000-05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80" name="Text Box 15">
          <a:extLst>
            <a:ext uri="{FF2B5EF4-FFF2-40B4-BE49-F238E27FC236}">
              <a16:creationId xmlns:a16="http://schemas.microsoft.com/office/drawing/2014/main" id="{00000000-0008-0000-05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81" name="Text Box 15">
          <a:extLst>
            <a:ext uri="{FF2B5EF4-FFF2-40B4-BE49-F238E27FC236}">
              <a16:creationId xmlns:a16="http://schemas.microsoft.com/office/drawing/2014/main" id="{00000000-0008-0000-05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82" name="Text Box 15">
          <a:extLst>
            <a:ext uri="{FF2B5EF4-FFF2-40B4-BE49-F238E27FC236}">
              <a16:creationId xmlns:a16="http://schemas.microsoft.com/office/drawing/2014/main" id="{00000000-0008-0000-05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83" name="Text Box 15">
          <a:extLst>
            <a:ext uri="{FF2B5EF4-FFF2-40B4-BE49-F238E27FC236}">
              <a16:creationId xmlns:a16="http://schemas.microsoft.com/office/drawing/2014/main" id="{00000000-0008-0000-05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84" name="Text Box 15">
          <a:extLst>
            <a:ext uri="{FF2B5EF4-FFF2-40B4-BE49-F238E27FC236}">
              <a16:creationId xmlns:a16="http://schemas.microsoft.com/office/drawing/2014/main" id="{00000000-0008-0000-05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85" name="Text Box 15">
          <a:extLst>
            <a:ext uri="{FF2B5EF4-FFF2-40B4-BE49-F238E27FC236}">
              <a16:creationId xmlns:a16="http://schemas.microsoft.com/office/drawing/2014/main" id="{00000000-0008-0000-05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86" name="Text Box 15">
          <a:extLst>
            <a:ext uri="{FF2B5EF4-FFF2-40B4-BE49-F238E27FC236}">
              <a16:creationId xmlns:a16="http://schemas.microsoft.com/office/drawing/2014/main" id="{00000000-0008-0000-05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87" name="Text Box 15">
          <a:extLst>
            <a:ext uri="{FF2B5EF4-FFF2-40B4-BE49-F238E27FC236}">
              <a16:creationId xmlns:a16="http://schemas.microsoft.com/office/drawing/2014/main" id="{00000000-0008-0000-05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88" name="Text Box 15">
          <a:extLst>
            <a:ext uri="{FF2B5EF4-FFF2-40B4-BE49-F238E27FC236}">
              <a16:creationId xmlns:a16="http://schemas.microsoft.com/office/drawing/2014/main" id="{00000000-0008-0000-05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89" name="Text Box 15">
          <a:extLst>
            <a:ext uri="{FF2B5EF4-FFF2-40B4-BE49-F238E27FC236}">
              <a16:creationId xmlns:a16="http://schemas.microsoft.com/office/drawing/2014/main" id="{00000000-0008-0000-05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90" name="Text Box 15">
          <a:extLst>
            <a:ext uri="{FF2B5EF4-FFF2-40B4-BE49-F238E27FC236}">
              <a16:creationId xmlns:a16="http://schemas.microsoft.com/office/drawing/2014/main" id="{00000000-0008-0000-05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91" name="Text Box 15">
          <a:extLst>
            <a:ext uri="{FF2B5EF4-FFF2-40B4-BE49-F238E27FC236}">
              <a16:creationId xmlns:a16="http://schemas.microsoft.com/office/drawing/2014/main" id="{00000000-0008-0000-05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92" name="Text Box 15">
          <a:extLst>
            <a:ext uri="{FF2B5EF4-FFF2-40B4-BE49-F238E27FC236}">
              <a16:creationId xmlns:a16="http://schemas.microsoft.com/office/drawing/2014/main" id="{00000000-0008-0000-05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93" name="Text Box 15">
          <a:extLst>
            <a:ext uri="{FF2B5EF4-FFF2-40B4-BE49-F238E27FC236}">
              <a16:creationId xmlns:a16="http://schemas.microsoft.com/office/drawing/2014/main" id="{00000000-0008-0000-05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94" name="Text Box 15">
          <a:extLst>
            <a:ext uri="{FF2B5EF4-FFF2-40B4-BE49-F238E27FC236}">
              <a16:creationId xmlns:a16="http://schemas.microsoft.com/office/drawing/2014/main" id="{00000000-0008-0000-05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95" name="Text Box 15">
          <a:extLst>
            <a:ext uri="{FF2B5EF4-FFF2-40B4-BE49-F238E27FC236}">
              <a16:creationId xmlns:a16="http://schemas.microsoft.com/office/drawing/2014/main" id="{00000000-0008-0000-05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96" name="Text Box 15">
          <a:extLst>
            <a:ext uri="{FF2B5EF4-FFF2-40B4-BE49-F238E27FC236}">
              <a16:creationId xmlns:a16="http://schemas.microsoft.com/office/drawing/2014/main" id="{00000000-0008-0000-05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97" name="Text Box 15">
          <a:extLst>
            <a:ext uri="{FF2B5EF4-FFF2-40B4-BE49-F238E27FC236}">
              <a16:creationId xmlns:a16="http://schemas.microsoft.com/office/drawing/2014/main" id="{00000000-0008-0000-05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98" name="Text Box 15">
          <a:extLst>
            <a:ext uri="{FF2B5EF4-FFF2-40B4-BE49-F238E27FC236}">
              <a16:creationId xmlns:a16="http://schemas.microsoft.com/office/drawing/2014/main" id="{00000000-0008-0000-05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99" name="Text Box 15">
          <a:extLst>
            <a:ext uri="{FF2B5EF4-FFF2-40B4-BE49-F238E27FC236}">
              <a16:creationId xmlns:a16="http://schemas.microsoft.com/office/drawing/2014/main" id="{00000000-0008-0000-05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00" name="Text Box 15">
          <a:extLst>
            <a:ext uri="{FF2B5EF4-FFF2-40B4-BE49-F238E27FC236}">
              <a16:creationId xmlns:a16="http://schemas.microsoft.com/office/drawing/2014/main" id="{00000000-0008-0000-05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01" name="Text Box 15">
          <a:extLst>
            <a:ext uri="{FF2B5EF4-FFF2-40B4-BE49-F238E27FC236}">
              <a16:creationId xmlns:a16="http://schemas.microsoft.com/office/drawing/2014/main" id="{00000000-0008-0000-05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02" name="Text Box 15">
          <a:extLst>
            <a:ext uri="{FF2B5EF4-FFF2-40B4-BE49-F238E27FC236}">
              <a16:creationId xmlns:a16="http://schemas.microsoft.com/office/drawing/2014/main" id="{00000000-0008-0000-05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03" name="Text Box 15">
          <a:extLst>
            <a:ext uri="{FF2B5EF4-FFF2-40B4-BE49-F238E27FC236}">
              <a16:creationId xmlns:a16="http://schemas.microsoft.com/office/drawing/2014/main" id="{00000000-0008-0000-05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04" name="Text Box 15">
          <a:extLst>
            <a:ext uri="{FF2B5EF4-FFF2-40B4-BE49-F238E27FC236}">
              <a16:creationId xmlns:a16="http://schemas.microsoft.com/office/drawing/2014/main" id="{00000000-0008-0000-05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05" name="Text Box 15">
          <a:extLst>
            <a:ext uri="{FF2B5EF4-FFF2-40B4-BE49-F238E27FC236}">
              <a16:creationId xmlns:a16="http://schemas.microsoft.com/office/drawing/2014/main" id="{00000000-0008-0000-05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06" name="Text Box 15">
          <a:extLst>
            <a:ext uri="{FF2B5EF4-FFF2-40B4-BE49-F238E27FC236}">
              <a16:creationId xmlns:a16="http://schemas.microsoft.com/office/drawing/2014/main" id="{00000000-0008-0000-05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07" name="Text Box 15">
          <a:extLst>
            <a:ext uri="{FF2B5EF4-FFF2-40B4-BE49-F238E27FC236}">
              <a16:creationId xmlns:a16="http://schemas.microsoft.com/office/drawing/2014/main" id="{00000000-0008-0000-05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08" name="Text Box 15">
          <a:extLst>
            <a:ext uri="{FF2B5EF4-FFF2-40B4-BE49-F238E27FC236}">
              <a16:creationId xmlns:a16="http://schemas.microsoft.com/office/drawing/2014/main" id="{00000000-0008-0000-05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09" name="Text Box 15">
          <a:extLst>
            <a:ext uri="{FF2B5EF4-FFF2-40B4-BE49-F238E27FC236}">
              <a16:creationId xmlns:a16="http://schemas.microsoft.com/office/drawing/2014/main" id="{00000000-0008-0000-05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10" name="Text Box 15">
          <a:extLst>
            <a:ext uri="{FF2B5EF4-FFF2-40B4-BE49-F238E27FC236}">
              <a16:creationId xmlns:a16="http://schemas.microsoft.com/office/drawing/2014/main" id="{00000000-0008-0000-05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11" name="Text Box 15">
          <a:extLst>
            <a:ext uri="{FF2B5EF4-FFF2-40B4-BE49-F238E27FC236}">
              <a16:creationId xmlns:a16="http://schemas.microsoft.com/office/drawing/2014/main" id="{00000000-0008-0000-05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12" name="Text Box 15">
          <a:extLst>
            <a:ext uri="{FF2B5EF4-FFF2-40B4-BE49-F238E27FC236}">
              <a16:creationId xmlns:a16="http://schemas.microsoft.com/office/drawing/2014/main" id="{00000000-0008-0000-05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13" name="Text Box 15">
          <a:extLst>
            <a:ext uri="{FF2B5EF4-FFF2-40B4-BE49-F238E27FC236}">
              <a16:creationId xmlns:a16="http://schemas.microsoft.com/office/drawing/2014/main" id="{00000000-0008-0000-05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14" name="Text Box 15">
          <a:extLst>
            <a:ext uri="{FF2B5EF4-FFF2-40B4-BE49-F238E27FC236}">
              <a16:creationId xmlns:a16="http://schemas.microsoft.com/office/drawing/2014/main" id="{00000000-0008-0000-05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15" name="Text Box 15">
          <a:extLst>
            <a:ext uri="{FF2B5EF4-FFF2-40B4-BE49-F238E27FC236}">
              <a16:creationId xmlns:a16="http://schemas.microsoft.com/office/drawing/2014/main" id="{00000000-0008-0000-05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16" name="Text Box 15">
          <a:extLst>
            <a:ext uri="{FF2B5EF4-FFF2-40B4-BE49-F238E27FC236}">
              <a16:creationId xmlns:a16="http://schemas.microsoft.com/office/drawing/2014/main" id="{00000000-0008-0000-05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17" name="Text Box 15">
          <a:extLst>
            <a:ext uri="{FF2B5EF4-FFF2-40B4-BE49-F238E27FC236}">
              <a16:creationId xmlns:a16="http://schemas.microsoft.com/office/drawing/2014/main" id="{00000000-0008-0000-05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18" name="Text Box 15">
          <a:extLst>
            <a:ext uri="{FF2B5EF4-FFF2-40B4-BE49-F238E27FC236}">
              <a16:creationId xmlns:a16="http://schemas.microsoft.com/office/drawing/2014/main" id="{00000000-0008-0000-05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19" name="Text Box 15">
          <a:extLst>
            <a:ext uri="{FF2B5EF4-FFF2-40B4-BE49-F238E27FC236}">
              <a16:creationId xmlns:a16="http://schemas.microsoft.com/office/drawing/2014/main" id="{00000000-0008-0000-05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20" name="Text Box 15">
          <a:extLst>
            <a:ext uri="{FF2B5EF4-FFF2-40B4-BE49-F238E27FC236}">
              <a16:creationId xmlns:a16="http://schemas.microsoft.com/office/drawing/2014/main" id="{00000000-0008-0000-05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21" name="Text Box 15">
          <a:extLst>
            <a:ext uri="{FF2B5EF4-FFF2-40B4-BE49-F238E27FC236}">
              <a16:creationId xmlns:a16="http://schemas.microsoft.com/office/drawing/2014/main" id="{00000000-0008-0000-05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22" name="Text Box 15">
          <a:extLst>
            <a:ext uri="{FF2B5EF4-FFF2-40B4-BE49-F238E27FC236}">
              <a16:creationId xmlns:a16="http://schemas.microsoft.com/office/drawing/2014/main" id="{00000000-0008-0000-05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23" name="Text Box 15">
          <a:extLst>
            <a:ext uri="{FF2B5EF4-FFF2-40B4-BE49-F238E27FC236}">
              <a16:creationId xmlns:a16="http://schemas.microsoft.com/office/drawing/2014/main" id="{00000000-0008-0000-05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24" name="Text Box 15">
          <a:extLst>
            <a:ext uri="{FF2B5EF4-FFF2-40B4-BE49-F238E27FC236}">
              <a16:creationId xmlns:a16="http://schemas.microsoft.com/office/drawing/2014/main" id="{00000000-0008-0000-05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25" name="Text Box 15">
          <a:extLst>
            <a:ext uri="{FF2B5EF4-FFF2-40B4-BE49-F238E27FC236}">
              <a16:creationId xmlns:a16="http://schemas.microsoft.com/office/drawing/2014/main" id="{00000000-0008-0000-05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26" name="Text Box 15">
          <a:extLst>
            <a:ext uri="{FF2B5EF4-FFF2-40B4-BE49-F238E27FC236}">
              <a16:creationId xmlns:a16="http://schemas.microsoft.com/office/drawing/2014/main" id="{00000000-0008-0000-05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27" name="Text Box 15">
          <a:extLst>
            <a:ext uri="{FF2B5EF4-FFF2-40B4-BE49-F238E27FC236}">
              <a16:creationId xmlns:a16="http://schemas.microsoft.com/office/drawing/2014/main" id="{00000000-0008-0000-05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28" name="Text Box 15">
          <a:extLst>
            <a:ext uri="{FF2B5EF4-FFF2-40B4-BE49-F238E27FC236}">
              <a16:creationId xmlns:a16="http://schemas.microsoft.com/office/drawing/2014/main" id="{00000000-0008-0000-05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29" name="Text Box 15">
          <a:extLst>
            <a:ext uri="{FF2B5EF4-FFF2-40B4-BE49-F238E27FC236}">
              <a16:creationId xmlns:a16="http://schemas.microsoft.com/office/drawing/2014/main" id="{00000000-0008-0000-05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30" name="Text Box 15">
          <a:extLst>
            <a:ext uri="{FF2B5EF4-FFF2-40B4-BE49-F238E27FC236}">
              <a16:creationId xmlns:a16="http://schemas.microsoft.com/office/drawing/2014/main" id="{00000000-0008-0000-05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31" name="Text Box 15">
          <a:extLst>
            <a:ext uri="{FF2B5EF4-FFF2-40B4-BE49-F238E27FC236}">
              <a16:creationId xmlns:a16="http://schemas.microsoft.com/office/drawing/2014/main" id="{00000000-0008-0000-05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32" name="Text Box 15">
          <a:extLst>
            <a:ext uri="{FF2B5EF4-FFF2-40B4-BE49-F238E27FC236}">
              <a16:creationId xmlns:a16="http://schemas.microsoft.com/office/drawing/2014/main" id="{00000000-0008-0000-05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33" name="Text Box 15">
          <a:extLst>
            <a:ext uri="{FF2B5EF4-FFF2-40B4-BE49-F238E27FC236}">
              <a16:creationId xmlns:a16="http://schemas.microsoft.com/office/drawing/2014/main" id="{00000000-0008-0000-05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34" name="Text Box 15">
          <a:extLst>
            <a:ext uri="{FF2B5EF4-FFF2-40B4-BE49-F238E27FC236}">
              <a16:creationId xmlns:a16="http://schemas.microsoft.com/office/drawing/2014/main" id="{00000000-0008-0000-05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35" name="Text Box 15">
          <a:extLst>
            <a:ext uri="{FF2B5EF4-FFF2-40B4-BE49-F238E27FC236}">
              <a16:creationId xmlns:a16="http://schemas.microsoft.com/office/drawing/2014/main" id="{00000000-0008-0000-05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36" name="Text Box 15">
          <a:extLst>
            <a:ext uri="{FF2B5EF4-FFF2-40B4-BE49-F238E27FC236}">
              <a16:creationId xmlns:a16="http://schemas.microsoft.com/office/drawing/2014/main" id="{00000000-0008-0000-05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37" name="Text Box 15">
          <a:extLst>
            <a:ext uri="{FF2B5EF4-FFF2-40B4-BE49-F238E27FC236}">
              <a16:creationId xmlns:a16="http://schemas.microsoft.com/office/drawing/2014/main" id="{00000000-0008-0000-05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38" name="Text Box 15">
          <a:extLst>
            <a:ext uri="{FF2B5EF4-FFF2-40B4-BE49-F238E27FC236}">
              <a16:creationId xmlns:a16="http://schemas.microsoft.com/office/drawing/2014/main" id="{00000000-0008-0000-05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39" name="Text Box 15">
          <a:extLst>
            <a:ext uri="{FF2B5EF4-FFF2-40B4-BE49-F238E27FC236}">
              <a16:creationId xmlns:a16="http://schemas.microsoft.com/office/drawing/2014/main" id="{00000000-0008-0000-05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40" name="Text Box 15">
          <a:extLst>
            <a:ext uri="{FF2B5EF4-FFF2-40B4-BE49-F238E27FC236}">
              <a16:creationId xmlns:a16="http://schemas.microsoft.com/office/drawing/2014/main" id="{00000000-0008-0000-05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41" name="Text Box 15">
          <a:extLst>
            <a:ext uri="{FF2B5EF4-FFF2-40B4-BE49-F238E27FC236}">
              <a16:creationId xmlns:a16="http://schemas.microsoft.com/office/drawing/2014/main" id="{00000000-0008-0000-05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42" name="Text Box 15">
          <a:extLst>
            <a:ext uri="{FF2B5EF4-FFF2-40B4-BE49-F238E27FC236}">
              <a16:creationId xmlns:a16="http://schemas.microsoft.com/office/drawing/2014/main" id="{00000000-0008-0000-05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43" name="Text Box 15">
          <a:extLst>
            <a:ext uri="{FF2B5EF4-FFF2-40B4-BE49-F238E27FC236}">
              <a16:creationId xmlns:a16="http://schemas.microsoft.com/office/drawing/2014/main" id="{00000000-0008-0000-05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44" name="Text Box 15">
          <a:extLst>
            <a:ext uri="{FF2B5EF4-FFF2-40B4-BE49-F238E27FC236}">
              <a16:creationId xmlns:a16="http://schemas.microsoft.com/office/drawing/2014/main" id="{00000000-0008-0000-05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45" name="Text Box 15">
          <a:extLst>
            <a:ext uri="{FF2B5EF4-FFF2-40B4-BE49-F238E27FC236}">
              <a16:creationId xmlns:a16="http://schemas.microsoft.com/office/drawing/2014/main" id="{00000000-0008-0000-05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46" name="Text Box 15">
          <a:extLst>
            <a:ext uri="{FF2B5EF4-FFF2-40B4-BE49-F238E27FC236}">
              <a16:creationId xmlns:a16="http://schemas.microsoft.com/office/drawing/2014/main" id="{00000000-0008-0000-05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47" name="Text Box 15">
          <a:extLst>
            <a:ext uri="{FF2B5EF4-FFF2-40B4-BE49-F238E27FC236}">
              <a16:creationId xmlns:a16="http://schemas.microsoft.com/office/drawing/2014/main" id="{00000000-0008-0000-05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48" name="Text Box 15">
          <a:extLst>
            <a:ext uri="{FF2B5EF4-FFF2-40B4-BE49-F238E27FC236}">
              <a16:creationId xmlns:a16="http://schemas.microsoft.com/office/drawing/2014/main" id="{00000000-0008-0000-05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49" name="Text Box 15">
          <a:extLst>
            <a:ext uri="{FF2B5EF4-FFF2-40B4-BE49-F238E27FC236}">
              <a16:creationId xmlns:a16="http://schemas.microsoft.com/office/drawing/2014/main" id="{00000000-0008-0000-05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50" name="Text Box 15">
          <a:extLst>
            <a:ext uri="{FF2B5EF4-FFF2-40B4-BE49-F238E27FC236}">
              <a16:creationId xmlns:a16="http://schemas.microsoft.com/office/drawing/2014/main" id="{00000000-0008-0000-05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51" name="Text Box 15">
          <a:extLst>
            <a:ext uri="{FF2B5EF4-FFF2-40B4-BE49-F238E27FC236}">
              <a16:creationId xmlns:a16="http://schemas.microsoft.com/office/drawing/2014/main" id="{00000000-0008-0000-05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52" name="Text Box 15">
          <a:extLst>
            <a:ext uri="{FF2B5EF4-FFF2-40B4-BE49-F238E27FC236}">
              <a16:creationId xmlns:a16="http://schemas.microsoft.com/office/drawing/2014/main" id="{00000000-0008-0000-05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53" name="Text Box 15">
          <a:extLst>
            <a:ext uri="{FF2B5EF4-FFF2-40B4-BE49-F238E27FC236}">
              <a16:creationId xmlns:a16="http://schemas.microsoft.com/office/drawing/2014/main" id="{00000000-0008-0000-05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54" name="Text Box 15">
          <a:extLst>
            <a:ext uri="{FF2B5EF4-FFF2-40B4-BE49-F238E27FC236}">
              <a16:creationId xmlns:a16="http://schemas.microsoft.com/office/drawing/2014/main" id="{00000000-0008-0000-05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55" name="Text Box 15">
          <a:extLst>
            <a:ext uri="{FF2B5EF4-FFF2-40B4-BE49-F238E27FC236}">
              <a16:creationId xmlns:a16="http://schemas.microsoft.com/office/drawing/2014/main" id="{00000000-0008-0000-05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56" name="Text Box 15">
          <a:extLst>
            <a:ext uri="{FF2B5EF4-FFF2-40B4-BE49-F238E27FC236}">
              <a16:creationId xmlns:a16="http://schemas.microsoft.com/office/drawing/2014/main" id="{00000000-0008-0000-05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57" name="Text Box 15">
          <a:extLst>
            <a:ext uri="{FF2B5EF4-FFF2-40B4-BE49-F238E27FC236}">
              <a16:creationId xmlns:a16="http://schemas.microsoft.com/office/drawing/2014/main" id="{00000000-0008-0000-05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58" name="Text Box 15">
          <a:extLst>
            <a:ext uri="{FF2B5EF4-FFF2-40B4-BE49-F238E27FC236}">
              <a16:creationId xmlns:a16="http://schemas.microsoft.com/office/drawing/2014/main" id="{00000000-0008-0000-05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59" name="Text Box 15">
          <a:extLst>
            <a:ext uri="{FF2B5EF4-FFF2-40B4-BE49-F238E27FC236}">
              <a16:creationId xmlns:a16="http://schemas.microsoft.com/office/drawing/2014/main" id="{00000000-0008-0000-05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60" name="Text Box 15">
          <a:extLst>
            <a:ext uri="{FF2B5EF4-FFF2-40B4-BE49-F238E27FC236}">
              <a16:creationId xmlns:a16="http://schemas.microsoft.com/office/drawing/2014/main" id="{00000000-0008-0000-05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61" name="Text Box 15">
          <a:extLst>
            <a:ext uri="{FF2B5EF4-FFF2-40B4-BE49-F238E27FC236}">
              <a16:creationId xmlns:a16="http://schemas.microsoft.com/office/drawing/2014/main" id="{00000000-0008-0000-05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62" name="Text Box 15">
          <a:extLst>
            <a:ext uri="{FF2B5EF4-FFF2-40B4-BE49-F238E27FC236}">
              <a16:creationId xmlns:a16="http://schemas.microsoft.com/office/drawing/2014/main" id="{00000000-0008-0000-05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63" name="Text Box 15">
          <a:extLst>
            <a:ext uri="{FF2B5EF4-FFF2-40B4-BE49-F238E27FC236}">
              <a16:creationId xmlns:a16="http://schemas.microsoft.com/office/drawing/2014/main" id="{00000000-0008-0000-05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64" name="Text Box 15">
          <a:extLst>
            <a:ext uri="{FF2B5EF4-FFF2-40B4-BE49-F238E27FC236}">
              <a16:creationId xmlns:a16="http://schemas.microsoft.com/office/drawing/2014/main" id="{00000000-0008-0000-05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65" name="Text Box 15">
          <a:extLst>
            <a:ext uri="{FF2B5EF4-FFF2-40B4-BE49-F238E27FC236}">
              <a16:creationId xmlns:a16="http://schemas.microsoft.com/office/drawing/2014/main" id="{00000000-0008-0000-05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66" name="Text Box 15">
          <a:extLst>
            <a:ext uri="{FF2B5EF4-FFF2-40B4-BE49-F238E27FC236}">
              <a16:creationId xmlns:a16="http://schemas.microsoft.com/office/drawing/2014/main" id="{00000000-0008-0000-05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67" name="Text Box 15">
          <a:extLst>
            <a:ext uri="{FF2B5EF4-FFF2-40B4-BE49-F238E27FC236}">
              <a16:creationId xmlns:a16="http://schemas.microsoft.com/office/drawing/2014/main" id="{00000000-0008-0000-05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68" name="Text Box 15">
          <a:extLst>
            <a:ext uri="{FF2B5EF4-FFF2-40B4-BE49-F238E27FC236}">
              <a16:creationId xmlns:a16="http://schemas.microsoft.com/office/drawing/2014/main" id="{00000000-0008-0000-05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69" name="Text Box 15">
          <a:extLst>
            <a:ext uri="{FF2B5EF4-FFF2-40B4-BE49-F238E27FC236}">
              <a16:creationId xmlns:a16="http://schemas.microsoft.com/office/drawing/2014/main" id="{00000000-0008-0000-05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70" name="Text Box 15">
          <a:extLst>
            <a:ext uri="{FF2B5EF4-FFF2-40B4-BE49-F238E27FC236}">
              <a16:creationId xmlns:a16="http://schemas.microsoft.com/office/drawing/2014/main" id="{00000000-0008-0000-05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71" name="Text Box 15">
          <a:extLst>
            <a:ext uri="{FF2B5EF4-FFF2-40B4-BE49-F238E27FC236}">
              <a16:creationId xmlns:a16="http://schemas.microsoft.com/office/drawing/2014/main" id="{00000000-0008-0000-05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72" name="Text Box 15">
          <a:extLst>
            <a:ext uri="{FF2B5EF4-FFF2-40B4-BE49-F238E27FC236}">
              <a16:creationId xmlns:a16="http://schemas.microsoft.com/office/drawing/2014/main" id="{00000000-0008-0000-05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73" name="Text Box 15">
          <a:extLst>
            <a:ext uri="{FF2B5EF4-FFF2-40B4-BE49-F238E27FC236}">
              <a16:creationId xmlns:a16="http://schemas.microsoft.com/office/drawing/2014/main" id="{00000000-0008-0000-05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74" name="Text Box 15">
          <a:extLst>
            <a:ext uri="{FF2B5EF4-FFF2-40B4-BE49-F238E27FC236}">
              <a16:creationId xmlns:a16="http://schemas.microsoft.com/office/drawing/2014/main" id="{00000000-0008-0000-05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75" name="Text Box 15">
          <a:extLst>
            <a:ext uri="{FF2B5EF4-FFF2-40B4-BE49-F238E27FC236}">
              <a16:creationId xmlns:a16="http://schemas.microsoft.com/office/drawing/2014/main" id="{00000000-0008-0000-05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76" name="Text Box 15">
          <a:extLst>
            <a:ext uri="{FF2B5EF4-FFF2-40B4-BE49-F238E27FC236}">
              <a16:creationId xmlns:a16="http://schemas.microsoft.com/office/drawing/2014/main" id="{00000000-0008-0000-05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77" name="Text Box 15">
          <a:extLst>
            <a:ext uri="{FF2B5EF4-FFF2-40B4-BE49-F238E27FC236}">
              <a16:creationId xmlns:a16="http://schemas.microsoft.com/office/drawing/2014/main" id="{00000000-0008-0000-05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78" name="Text Box 15">
          <a:extLst>
            <a:ext uri="{FF2B5EF4-FFF2-40B4-BE49-F238E27FC236}">
              <a16:creationId xmlns:a16="http://schemas.microsoft.com/office/drawing/2014/main" id="{00000000-0008-0000-05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79" name="Text Box 15">
          <a:extLst>
            <a:ext uri="{FF2B5EF4-FFF2-40B4-BE49-F238E27FC236}">
              <a16:creationId xmlns:a16="http://schemas.microsoft.com/office/drawing/2014/main" id="{00000000-0008-0000-05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80" name="Text Box 15">
          <a:extLst>
            <a:ext uri="{FF2B5EF4-FFF2-40B4-BE49-F238E27FC236}">
              <a16:creationId xmlns:a16="http://schemas.microsoft.com/office/drawing/2014/main" id="{00000000-0008-0000-05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81" name="Text Box 15">
          <a:extLst>
            <a:ext uri="{FF2B5EF4-FFF2-40B4-BE49-F238E27FC236}">
              <a16:creationId xmlns:a16="http://schemas.microsoft.com/office/drawing/2014/main" id="{00000000-0008-0000-05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82" name="Text Box 15">
          <a:extLst>
            <a:ext uri="{FF2B5EF4-FFF2-40B4-BE49-F238E27FC236}">
              <a16:creationId xmlns:a16="http://schemas.microsoft.com/office/drawing/2014/main" id="{00000000-0008-0000-05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83" name="Text Box 15">
          <a:extLst>
            <a:ext uri="{FF2B5EF4-FFF2-40B4-BE49-F238E27FC236}">
              <a16:creationId xmlns:a16="http://schemas.microsoft.com/office/drawing/2014/main" id="{00000000-0008-0000-05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84" name="Text Box 15">
          <a:extLst>
            <a:ext uri="{FF2B5EF4-FFF2-40B4-BE49-F238E27FC236}">
              <a16:creationId xmlns:a16="http://schemas.microsoft.com/office/drawing/2014/main" id="{00000000-0008-0000-05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85" name="Text Box 15">
          <a:extLst>
            <a:ext uri="{FF2B5EF4-FFF2-40B4-BE49-F238E27FC236}">
              <a16:creationId xmlns:a16="http://schemas.microsoft.com/office/drawing/2014/main" id="{00000000-0008-0000-05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86" name="Text Box 15">
          <a:extLst>
            <a:ext uri="{FF2B5EF4-FFF2-40B4-BE49-F238E27FC236}">
              <a16:creationId xmlns:a16="http://schemas.microsoft.com/office/drawing/2014/main" id="{00000000-0008-0000-05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87" name="Text Box 15">
          <a:extLst>
            <a:ext uri="{FF2B5EF4-FFF2-40B4-BE49-F238E27FC236}">
              <a16:creationId xmlns:a16="http://schemas.microsoft.com/office/drawing/2014/main" id="{00000000-0008-0000-05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88" name="Text Box 15">
          <a:extLst>
            <a:ext uri="{FF2B5EF4-FFF2-40B4-BE49-F238E27FC236}">
              <a16:creationId xmlns:a16="http://schemas.microsoft.com/office/drawing/2014/main" id="{00000000-0008-0000-05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89" name="Text Box 15">
          <a:extLst>
            <a:ext uri="{FF2B5EF4-FFF2-40B4-BE49-F238E27FC236}">
              <a16:creationId xmlns:a16="http://schemas.microsoft.com/office/drawing/2014/main" id="{00000000-0008-0000-05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90" name="Text Box 15">
          <a:extLst>
            <a:ext uri="{FF2B5EF4-FFF2-40B4-BE49-F238E27FC236}">
              <a16:creationId xmlns:a16="http://schemas.microsoft.com/office/drawing/2014/main" id="{00000000-0008-0000-05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91" name="Text Box 15">
          <a:extLst>
            <a:ext uri="{FF2B5EF4-FFF2-40B4-BE49-F238E27FC236}">
              <a16:creationId xmlns:a16="http://schemas.microsoft.com/office/drawing/2014/main" id="{00000000-0008-0000-05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92" name="Text Box 15">
          <a:extLst>
            <a:ext uri="{FF2B5EF4-FFF2-40B4-BE49-F238E27FC236}">
              <a16:creationId xmlns:a16="http://schemas.microsoft.com/office/drawing/2014/main" id="{00000000-0008-0000-05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93" name="Text Box 15">
          <a:extLst>
            <a:ext uri="{FF2B5EF4-FFF2-40B4-BE49-F238E27FC236}">
              <a16:creationId xmlns:a16="http://schemas.microsoft.com/office/drawing/2014/main" id="{00000000-0008-0000-05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94" name="Text Box 15">
          <a:extLst>
            <a:ext uri="{FF2B5EF4-FFF2-40B4-BE49-F238E27FC236}">
              <a16:creationId xmlns:a16="http://schemas.microsoft.com/office/drawing/2014/main" id="{00000000-0008-0000-05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95" name="Text Box 15">
          <a:extLst>
            <a:ext uri="{FF2B5EF4-FFF2-40B4-BE49-F238E27FC236}">
              <a16:creationId xmlns:a16="http://schemas.microsoft.com/office/drawing/2014/main" id="{00000000-0008-0000-05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96" name="Text Box 15">
          <a:extLst>
            <a:ext uri="{FF2B5EF4-FFF2-40B4-BE49-F238E27FC236}">
              <a16:creationId xmlns:a16="http://schemas.microsoft.com/office/drawing/2014/main" id="{00000000-0008-0000-05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97" name="Text Box 15">
          <a:extLst>
            <a:ext uri="{FF2B5EF4-FFF2-40B4-BE49-F238E27FC236}">
              <a16:creationId xmlns:a16="http://schemas.microsoft.com/office/drawing/2014/main" id="{00000000-0008-0000-05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98" name="Text Box 15">
          <a:extLst>
            <a:ext uri="{FF2B5EF4-FFF2-40B4-BE49-F238E27FC236}">
              <a16:creationId xmlns:a16="http://schemas.microsoft.com/office/drawing/2014/main" id="{00000000-0008-0000-05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99" name="Text Box 15">
          <a:extLst>
            <a:ext uri="{FF2B5EF4-FFF2-40B4-BE49-F238E27FC236}">
              <a16:creationId xmlns:a16="http://schemas.microsoft.com/office/drawing/2014/main" id="{00000000-0008-0000-05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00" name="Text Box 15">
          <a:extLst>
            <a:ext uri="{FF2B5EF4-FFF2-40B4-BE49-F238E27FC236}">
              <a16:creationId xmlns:a16="http://schemas.microsoft.com/office/drawing/2014/main" id="{00000000-0008-0000-05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01" name="Text Box 15">
          <a:extLst>
            <a:ext uri="{FF2B5EF4-FFF2-40B4-BE49-F238E27FC236}">
              <a16:creationId xmlns:a16="http://schemas.microsoft.com/office/drawing/2014/main" id="{00000000-0008-0000-05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02" name="Text Box 15">
          <a:extLst>
            <a:ext uri="{FF2B5EF4-FFF2-40B4-BE49-F238E27FC236}">
              <a16:creationId xmlns:a16="http://schemas.microsoft.com/office/drawing/2014/main" id="{00000000-0008-0000-05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03" name="Text Box 15">
          <a:extLst>
            <a:ext uri="{FF2B5EF4-FFF2-40B4-BE49-F238E27FC236}">
              <a16:creationId xmlns:a16="http://schemas.microsoft.com/office/drawing/2014/main" id="{00000000-0008-0000-05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04" name="Text Box 15">
          <a:extLst>
            <a:ext uri="{FF2B5EF4-FFF2-40B4-BE49-F238E27FC236}">
              <a16:creationId xmlns:a16="http://schemas.microsoft.com/office/drawing/2014/main" id="{00000000-0008-0000-05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05" name="Text Box 15">
          <a:extLst>
            <a:ext uri="{FF2B5EF4-FFF2-40B4-BE49-F238E27FC236}">
              <a16:creationId xmlns:a16="http://schemas.microsoft.com/office/drawing/2014/main" id="{00000000-0008-0000-05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06" name="Text Box 15">
          <a:extLst>
            <a:ext uri="{FF2B5EF4-FFF2-40B4-BE49-F238E27FC236}">
              <a16:creationId xmlns:a16="http://schemas.microsoft.com/office/drawing/2014/main" id="{00000000-0008-0000-05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07" name="Text Box 15">
          <a:extLst>
            <a:ext uri="{FF2B5EF4-FFF2-40B4-BE49-F238E27FC236}">
              <a16:creationId xmlns:a16="http://schemas.microsoft.com/office/drawing/2014/main" id="{00000000-0008-0000-05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08" name="Text Box 15">
          <a:extLst>
            <a:ext uri="{FF2B5EF4-FFF2-40B4-BE49-F238E27FC236}">
              <a16:creationId xmlns:a16="http://schemas.microsoft.com/office/drawing/2014/main" id="{00000000-0008-0000-05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09" name="Text Box 15">
          <a:extLst>
            <a:ext uri="{FF2B5EF4-FFF2-40B4-BE49-F238E27FC236}">
              <a16:creationId xmlns:a16="http://schemas.microsoft.com/office/drawing/2014/main" id="{00000000-0008-0000-05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10" name="Text Box 15">
          <a:extLst>
            <a:ext uri="{FF2B5EF4-FFF2-40B4-BE49-F238E27FC236}">
              <a16:creationId xmlns:a16="http://schemas.microsoft.com/office/drawing/2014/main" id="{00000000-0008-0000-05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11" name="Text Box 15">
          <a:extLst>
            <a:ext uri="{FF2B5EF4-FFF2-40B4-BE49-F238E27FC236}">
              <a16:creationId xmlns:a16="http://schemas.microsoft.com/office/drawing/2014/main" id="{00000000-0008-0000-05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12" name="Text Box 15">
          <a:extLst>
            <a:ext uri="{FF2B5EF4-FFF2-40B4-BE49-F238E27FC236}">
              <a16:creationId xmlns:a16="http://schemas.microsoft.com/office/drawing/2014/main" id="{00000000-0008-0000-05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13" name="Text Box 15">
          <a:extLst>
            <a:ext uri="{FF2B5EF4-FFF2-40B4-BE49-F238E27FC236}">
              <a16:creationId xmlns:a16="http://schemas.microsoft.com/office/drawing/2014/main" id="{00000000-0008-0000-05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14" name="Text Box 15">
          <a:extLst>
            <a:ext uri="{FF2B5EF4-FFF2-40B4-BE49-F238E27FC236}">
              <a16:creationId xmlns:a16="http://schemas.microsoft.com/office/drawing/2014/main" id="{00000000-0008-0000-05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15" name="Text Box 15">
          <a:extLst>
            <a:ext uri="{FF2B5EF4-FFF2-40B4-BE49-F238E27FC236}">
              <a16:creationId xmlns:a16="http://schemas.microsoft.com/office/drawing/2014/main" id="{00000000-0008-0000-05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16" name="Text Box 15">
          <a:extLst>
            <a:ext uri="{FF2B5EF4-FFF2-40B4-BE49-F238E27FC236}">
              <a16:creationId xmlns:a16="http://schemas.microsoft.com/office/drawing/2014/main" id="{00000000-0008-0000-05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17" name="Text Box 15">
          <a:extLst>
            <a:ext uri="{FF2B5EF4-FFF2-40B4-BE49-F238E27FC236}">
              <a16:creationId xmlns:a16="http://schemas.microsoft.com/office/drawing/2014/main" id="{00000000-0008-0000-05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18" name="Text Box 15">
          <a:extLst>
            <a:ext uri="{FF2B5EF4-FFF2-40B4-BE49-F238E27FC236}">
              <a16:creationId xmlns:a16="http://schemas.microsoft.com/office/drawing/2014/main" id="{00000000-0008-0000-05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19" name="Text Box 15">
          <a:extLst>
            <a:ext uri="{FF2B5EF4-FFF2-40B4-BE49-F238E27FC236}">
              <a16:creationId xmlns:a16="http://schemas.microsoft.com/office/drawing/2014/main" id="{00000000-0008-0000-05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20" name="Text Box 15">
          <a:extLst>
            <a:ext uri="{FF2B5EF4-FFF2-40B4-BE49-F238E27FC236}">
              <a16:creationId xmlns:a16="http://schemas.microsoft.com/office/drawing/2014/main" id="{00000000-0008-0000-05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21" name="Text Box 15">
          <a:extLst>
            <a:ext uri="{FF2B5EF4-FFF2-40B4-BE49-F238E27FC236}">
              <a16:creationId xmlns:a16="http://schemas.microsoft.com/office/drawing/2014/main" id="{00000000-0008-0000-05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22" name="Text Box 15">
          <a:extLst>
            <a:ext uri="{FF2B5EF4-FFF2-40B4-BE49-F238E27FC236}">
              <a16:creationId xmlns:a16="http://schemas.microsoft.com/office/drawing/2014/main" id="{00000000-0008-0000-05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23" name="Text Box 15">
          <a:extLst>
            <a:ext uri="{FF2B5EF4-FFF2-40B4-BE49-F238E27FC236}">
              <a16:creationId xmlns:a16="http://schemas.microsoft.com/office/drawing/2014/main" id="{00000000-0008-0000-05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24" name="Text Box 15">
          <a:extLst>
            <a:ext uri="{FF2B5EF4-FFF2-40B4-BE49-F238E27FC236}">
              <a16:creationId xmlns:a16="http://schemas.microsoft.com/office/drawing/2014/main" id="{00000000-0008-0000-05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25" name="Text Box 15">
          <a:extLst>
            <a:ext uri="{FF2B5EF4-FFF2-40B4-BE49-F238E27FC236}">
              <a16:creationId xmlns:a16="http://schemas.microsoft.com/office/drawing/2014/main" id="{00000000-0008-0000-05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26" name="Text Box 15">
          <a:extLst>
            <a:ext uri="{FF2B5EF4-FFF2-40B4-BE49-F238E27FC236}">
              <a16:creationId xmlns:a16="http://schemas.microsoft.com/office/drawing/2014/main" id="{00000000-0008-0000-05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27" name="Text Box 15">
          <a:extLst>
            <a:ext uri="{FF2B5EF4-FFF2-40B4-BE49-F238E27FC236}">
              <a16:creationId xmlns:a16="http://schemas.microsoft.com/office/drawing/2014/main" id="{00000000-0008-0000-05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28" name="Text Box 15">
          <a:extLst>
            <a:ext uri="{FF2B5EF4-FFF2-40B4-BE49-F238E27FC236}">
              <a16:creationId xmlns:a16="http://schemas.microsoft.com/office/drawing/2014/main" id="{00000000-0008-0000-05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29" name="Text Box 15">
          <a:extLst>
            <a:ext uri="{FF2B5EF4-FFF2-40B4-BE49-F238E27FC236}">
              <a16:creationId xmlns:a16="http://schemas.microsoft.com/office/drawing/2014/main" id="{00000000-0008-0000-05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30" name="Text Box 15">
          <a:extLst>
            <a:ext uri="{FF2B5EF4-FFF2-40B4-BE49-F238E27FC236}">
              <a16:creationId xmlns:a16="http://schemas.microsoft.com/office/drawing/2014/main" id="{00000000-0008-0000-05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31" name="Text Box 15">
          <a:extLst>
            <a:ext uri="{FF2B5EF4-FFF2-40B4-BE49-F238E27FC236}">
              <a16:creationId xmlns:a16="http://schemas.microsoft.com/office/drawing/2014/main" id="{00000000-0008-0000-05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32" name="Text Box 15">
          <a:extLst>
            <a:ext uri="{FF2B5EF4-FFF2-40B4-BE49-F238E27FC236}">
              <a16:creationId xmlns:a16="http://schemas.microsoft.com/office/drawing/2014/main" id="{00000000-0008-0000-05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33" name="Text Box 15">
          <a:extLst>
            <a:ext uri="{FF2B5EF4-FFF2-40B4-BE49-F238E27FC236}">
              <a16:creationId xmlns:a16="http://schemas.microsoft.com/office/drawing/2014/main" id="{00000000-0008-0000-05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34" name="Text Box 15">
          <a:extLst>
            <a:ext uri="{FF2B5EF4-FFF2-40B4-BE49-F238E27FC236}">
              <a16:creationId xmlns:a16="http://schemas.microsoft.com/office/drawing/2014/main" id="{00000000-0008-0000-05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35" name="Text Box 15">
          <a:extLst>
            <a:ext uri="{FF2B5EF4-FFF2-40B4-BE49-F238E27FC236}">
              <a16:creationId xmlns:a16="http://schemas.microsoft.com/office/drawing/2014/main" id="{00000000-0008-0000-05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36" name="Text Box 15">
          <a:extLst>
            <a:ext uri="{FF2B5EF4-FFF2-40B4-BE49-F238E27FC236}">
              <a16:creationId xmlns:a16="http://schemas.microsoft.com/office/drawing/2014/main" id="{00000000-0008-0000-05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37" name="Text Box 15">
          <a:extLst>
            <a:ext uri="{FF2B5EF4-FFF2-40B4-BE49-F238E27FC236}">
              <a16:creationId xmlns:a16="http://schemas.microsoft.com/office/drawing/2014/main" id="{00000000-0008-0000-05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38" name="Text Box 15">
          <a:extLst>
            <a:ext uri="{FF2B5EF4-FFF2-40B4-BE49-F238E27FC236}">
              <a16:creationId xmlns:a16="http://schemas.microsoft.com/office/drawing/2014/main" id="{00000000-0008-0000-05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39" name="Text Box 15">
          <a:extLst>
            <a:ext uri="{FF2B5EF4-FFF2-40B4-BE49-F238E27FC236}">
              <a16:creationId xmlns:a16="http://schemas.microsoft.com/office/drawing/2014/main" id="{00000000-0008-0000-05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40" name="Text Box 15">
          <a:extLst>
            <a:ext uri="{FF2B5EF4-FFF2-40B4-BE49-F238E27FC236}">
              <a16:creationId xmlns:a16="http://schemas.microsoft.com/office/drawing/2014/main" id="{00000000-0008-0000-05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41" name="Text Box 15">
          <a:extLst>
            <a:ext uri="{FF2B5EF4-FFF2-40B4-BE49-F238E27FC236}">
              <a16:creationId xmlns:a16="http://schemas.microsoft.com/office/drawing/2014/main" id="{00000000-0008-0000-05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42" name="Text Box 15">
          <a:extLst>
            <a:ext uri="{FF2B5EF4-FFF2-40B4-BE49-F238E27FC236}">
              <a16:creationId xmlns:a16="http://schemas.microsoft.com/office/drawing/2014/main" id="{00000000-0008-0000-05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43" name="Text Box 15">
          <a:extLst>
            <a:ext uri="{FF2B5EF4-FFF2-40B4-BE49-F238E27FC236}">
              <a16:creationId xmlns:a16="http://schemas.microsoft.com/office/drawing/2014/main" id="{00000000-0008-0000-05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44" name="Text Box 15">
          <a:extLst>
            <a:ext uri="{FF2B5EF4-FFF2-40B4-BE49-F238E27FC236}">
              <a16:creationId xmlns:a16="http://schemas.microsoft.com/office/drawing/2014/main" id="{00000000-0008-0000-05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45" name="Text Box 15">
          <a:extLst>
            <a:ext uri="{FF2B5EF4-FFF2-40B4-BE49-F238E27FC236}">
              <a16:creationId xmlns:a16="http://schemas.microsoft.com/office/drawing/2014/main" id="{00000000-0008-0000-05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46" name="Text Box 15">
          <a:extLst>
            <a:ext uri="{FF2B5EF4-FFF2-40B4-BE49-F238E27FC236}">
              <a16:creationId xmlns:a16="http://schemas.microsoft.com/office/drawing/2014/main" id="{00000000-0008-0000-05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47" name="Text Box 15">
          <a:extLst>
            <a:ext uri="{FF2B5EF4-FFF2-40B4-BE49-F238E27FC236}">
              <a16:creationId xmlns:a16="http://schemas.microsoft.com/office/drawing/2014/main" id="{00000000-0008-0000-05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48" name="Text Box 15">
          <a:extLst>
            <a:ext uri="{FF2B5EF4-FFF2-40B4-BE49-F238E27FC236}">
              <a16:creationId xmlns:a16="http://schemas.microsoft.com/office/drawing/2014/main" id="{00000000-0008-0000-05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49" name="Text Box 15">
          <a:extLst>
            <a:ext uri="{FF2B5EF4-FFF2-40B4-BE49-F238E27FC236}">
              <a16:creationId xmlns:a16="http://schemas.microsoft.com/office/drawing/2014/main" id="{00000000-0008-0000-05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50" name="Text Box 15">
          <a:extLst>
            <a:ext uri="{FF2B5EF4-FFF2-40B4-BE49-F238E27FC236}">
              <a16:creationId xmlns:a16="http://schemas.microsoft.com/office/drawing/2014/main" id="{00000000-0008-0000-05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51" name="Text Box 15">
          <a:extLst>
            <a:ext uri="{FF2B5EF4-FFF2-40B4-BE49-F238E27FC236}">
              <a16:creationId xmlns:a16="http://schemas.microsoft.com/office/drawing/2014/main" id="{00000000-0008-0000-05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52" name="Text Box 15">
          <a:extLst>
            <a:ext uri="{FF2B5EF4-FFF2-40B4-BE49-F238E27FC236}">
              <a16:creationId xmlns:a16="http://schemas.microsoft.com/office/drawing/2014/main" id="{00000000-0008-0000-05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53" name="Text Box 15">
          <a:extLst>
            <a:ext uri="{FF2B5EF4-FFF2-40B4-BE49-F238E27FC236}">
              <a16:creationId xmlns:a16="http://schemas.microsoft.com/office/drawing/2014/main" id="{00000000-0008-0000-05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54" name="Text Box 15">
          <a:extLst>
            <a:ext uri="{FF2B5EF4-FFF2-40B4-BE49-F238E27FC236}">
              <a16:creationId xmlns:a16="http://schemas.microsoft.com/office/drawing/2014/main" id="{00000000-0008-0000-05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55" name="Text Box 15">
          <a:extLst>
            <a:ext uri="{FF2B5EF4-FFF2-40B4-BE49-F238E27FC236}">
              <a16:creationId xmlns:a16="http://schemas.microsoft.com/office/drawing/2014/main" id="{00000000-0008-0000-05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56" name="Text Box 15">
          <a:extLst>
            <a:ext uri="{FF2B5EF4-FFF2-40B4-BE49-F238E27FC236}">
              <a16:creationId xmlns:a16="http://schemas.microsoft.com/office/drawing/2014/main" id="{00000000-0008-0000-05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57" name="Text Box 15">
          <a:extLst>
            <a:ext uri="{FF2B5EF4-FFF2-40B4-BE49-F238E27FC236}">
              <a16:creationId xmlns:a16="http://schemas.microsoft.com/office/drawing/2014/main" id="{00000000-0008-0000-05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58" name="Text Box 15">
          <a:extLst>
            <a:ext uri="{FF2B5EF4-FFF2-40B4-BE49-F238E27FC236}">
              <a16:creationId xmlns:a16="http://schemas.microsoft.com/office/drawing/2014/main" id="{00000000-0008-0000-05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59" name="Text Box 15">
          <a:extLst>
            <a:ext uri="{FF2B5EF4-FFF2-40B4-BE49-F238E27FC236}">
              <a16:creationId xmlns:a16="http://schemas.microsoft.com/office/drawing/2014/main" id="{00000000-0008-0000-05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60" name="Text Box 15">
          <a:extLst>
            <a:ext uri="{FF2B5EF4-FFF2-40B4-BE49-F238E27FC236}">
              <a16:creationId xmlns:a16="http://schemas.microsoft.com/office/drawing/2014/main" id="{00000000-0008-0000-05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61" name="Text Box 15">
          <a:extLst>
            <a:ext uri="{FF2B5EF4-FFF2-40B4-BE49-F238E27FC236}">
              <a16:creationId xmlns:a16="http://schemas.microsoft.com/office/drawing/2014/main" id="{00000000-0008-0000-05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62" name="Text Box 15">
          <a:extLst>
            <a:ext uri="{FF2B5EF4-FFF2-40B4-BE49-F238E27FC236}">
              <a16:creationId xmlns:a16="http://schemas.microsoft.com/office/drawing/2014/main" id="{00000000-0008-0000-05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63" name="Text Box 15">
          <a:extLst>
            <a:ext uri="{FF2B5EF4-FFF2-40B4-BE49-F238E27FC236}">
              <a16:creationId xmlns:a16="http://schemas.microsoft.com/office/drawing/2014/main" id="{00000000-0008-0000-05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64" name="Text Box 15">
          <a:extLst>
            <a:ext uri="{FF2B5EF4-FFF2-40B4-BE49-F238E27FC236}">
              <a16:creationId xmlns:a16="http://schemas.microsoft.com/office/drawing/2014/main" id="{00000000-0008-0000-05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65" name="Text Box 15">
          <a:extLst>
            <a:ext uri="{FF2B5EF4-FFF2-40B4-BE49-F238E27FC236}">
              <a16:creationId xmlns:a16="http://schemas.microsoft.com/office/drawing/2014/main" id="{00000000-0008-0000-05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66" name="Text Box 15">
          <a:extLst>
            <a:ext uri="{FF2B5EF4-FFF2-40B4-BE49-F238E27FC236}">
              <a16:creationId xmlns:a16="http://schemas.microsoft.com/office/drawing/2014/main" id="{00000000-0008-0000-05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67" name="Text Box 15">
          <a:extLst>
            <a:ext uri="{FF2B5EF4-FFF2-40B4-BE49-F238E27FC236}">
              <a16:creationId xmlns:a16="http://schemas.microsoft.com/office/drawing/2014/main" id="{00000000-0008-0000-05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68" name="Text Box 15">
          <a:extLst>
            <a:ext uri="{FF2B5EF4-FFF2-40B4-BE49-F238E27FC236}">
              <a16:creationId xmlns:a16="http://schemas.microsoft.com/office/drawing/2014/main" id="{00000000-0008-0000-05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69" name="Text Box 15">
          <a:extLst>
            <a:ext uri="{FF2B5EF4-FFF2-40B4-BE49-F238E27FC236}">
              <a16:creationId xmlns:a16="http://schemas.microsoft.com/office/drawing/2014/main" id="{00000000-0008-0000-05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70" name="Text Box 15">
          <a:extLst>
            <a:ext uri="{FF2B5EF4-FFF2-40B4-BE49-F238E27FC236}">
              <a16:creationId xmlns:a16="http://schemas.microsoft.com/office/drawing/2014/main" id="{00000000-0008-0000-05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71" name="Text Box 15">
          <a:extLst>
            <a:ext uri="{FF2B5EF4-FFF2-40B4-BE49-F238E27FC236}">
              <a16:creationId xmlns:a16="http://schemas.microsoft.com/office/drawing/2014/main" id="{00000000-0008-0000-05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72" name="Text Box 15">
          <a:extLst>
            <a:ext uri="{FF2B5EF4-FFF2-40B4-BE49-F238E27FC236}">
              <a16:creationId xmlns:a16="http://schemas.microsoft.com/office/drawing/2014/main" id="{00000000-0008-0000-05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73" name="Text Box 15">
          <a:extLst>
            <a:ext uri="{FF2B5EF4-FFF2-40B4-BE49-F238E27FC236}">
              <a16:creationId xmlns:a16="http://schemas.microsoft.com/office/drawing/2014/main" id="{00000000-0008-0000-05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74" name="Text Box 15">
          <a:extLst>
            <a:ext uri="{FF2B5EF4-FFF2-40B4-BE49-F238E27FC236}">
              <a16:creationId xmlns:a16="http://schemas.microsoft.com/office/drawing/2014/main" id="{00000000-0008-0000-05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75" name="Text Box 15">
          <a:extLst>
            <a:ext uri="{FF2B5EF4-FFF2-40B4-BE49-F238E27FC236}">
              <a16:creationId xmlns:a16="http://schemas.microsoft.com/office/drawing/2014/main" id="{00000000-0008-0000-05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76" name="Text Box 15">
          <a:extLst>
            <a:ext uri="{FF2B5EF4-FFF2-40B4-BE49-F238E27FC236}">
              <a16:creationId xmlns:a16="http://schemas.microsoft.com/office/drawing/2014/main" id="{00000000-0008-0000-05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77" name="Text Box 15">
          <a:extLst>
            <a:ext uri="{FF2B5EF4-FFF2-40B4-BE49-F238E27FC236}">
              <a16:creationId xmlns:a16="http://schemas.microsoft.com/office/drawing/2014/main" id="{00000000-0008-0000-05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78" name="Text Box 15">
          <a:extLst>
            <a:ext uri="{FF2B5EF4-FFF2-40B4-BE49-F238E27FC236}">
              <a16:creationId xmlns:a16="http://schemas.microsoft.com/office/drawing/2014/main" id="{00000000-0008-0000-05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79" name="Text Box 15">
          <a:extLst>
            <a:ext uri="{FF2B5EF4-FFF2-40B4-BE49-F238E27FC236}">
              <a16:creationId xmlns:a16="http://schemas.microsoft.com/office/drawing/2014/main" id="{00000000-0008-0000-05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80" name="Text Box 15">
          <a:extLst>
            <a:ext uri="{FF2B5EF4-FFF2-40B4-BE49-F238E27FC236}">
              <a16:creationId xmlns:a16="http://schemas.microsoft.com/office/drawing/2014/main" id="{00000000-0008-0000-05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81" name="Text Box 15">
          <a:extLst>
            <a:ext uri="{FF2B5EF4-FFF2-40B4-BE49-F238E27FC236}">
              <a16:creationId xmlns:a16="http://schemas.microsoft.com/office/drawing/2014/main" id="{00000000-0008-0000-05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82" name="Text Box 15">
          <a:extLst>
            <a:ext uri="{FF2B5EF4-FFF2-40B4-BE49-F238E27FC236}">
              <a16:creationId xmlns:a16="http://schemas.microsoft.com/office/drawing/2014/main" id="{00000000-0008-0000-05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83" name="Text Box 15">
          <a:extLst>
            <a:ext uri="{FF2B5EF4-FFF2-40B4-BE49-F238E27FC236}">
              <a16:creationId xmlns:a16="http://schemas.microsoft.com/office/drawing/2014/main" id="{00000000-0008-0000-05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84" name="Text Box 15">
          <a:extLst>
            <a:ext uri="{FF2B5EF4-FFF2-40B4-BE49-F238E27FC236}">
              <a16:creationId xmlns:a16="http://schemas.microsoft.com/office/drawing/2014/main" id="{00000000-0008-0000-05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85" name="Text Box 15">
          <a:extLst>
            <a:ext uri="{FF2B5EF4-FFF2-40B4-BE49-F238E27FC236}">
              <a16:creationId xmlns:a16="http://schemas.microsoft.com/office/drawing/2014/main" id="{00000000-0008-0000-05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86" name="Text Box 15">
          <a:extLst>
            <a:ext uri="{FF2B5EF4-FFF2-40B4-BE49-F238E27FC236}">
              <a16:creationId xmlns:a16="http://schemas.microsoft.com/office/drawing/2014/main" id="{00000000-0008-0000-05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87" name="Text Box 15">
          <a:extLst>
            <a:ext uri="{FF2B5EF4-FFF2-40B4-BE49-F238E27FC236}">
              <a16:creationId xmlns:a16="http://schemas.microsoft.com/office/drawing/2014/main" id="{00000000-0008-0000-05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88" name="Text Box 15">
          <a:extLst>
            <a:ext uri="{FF2B5EF4-FFF2-40B4-BE49-F238E27FC236}">
              <a16:creationId xmlns:a16="http://schemas.microsoft.com/office/drawing/2014/main" id="{00000000-0008-0000-05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89" name="Text Box 15">
          <a:extLst>
            <a:ext uri="{FF2B5EF4-FFF2-40B4-BE49-F238E27FC236}">
              <a16:creationId xmlns:a16="http://schemas.microsoft.com/office/drawing/2014/main" id="{00000000-0008-0000-05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90" name="Text Box 15">
          <a:extLst>
            <a:ext uri="{FF2B5EF4-FFF2-40B4-BE49-F238E27FC236}">
              <a16:creationId xmlns:a16="http://schemas.microsoft.com/office/drawing/2014/main" id="{00000000-0008-0000-05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91" name="Text Box 15">
          <a:extLst>
            <a:ext uri="{FF2B5EF4-FFF2-40B4-BE49-F238E27FC236}">
              <a16:creationId xmlns:a16="http://schemas.microsoft.com/office/drawing/2014/main" id="{00000000-0008-0000-05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92" name="Text Box 15">
          <a:extLst>
            <a:ext uri="{FF2B5EF4-FFF2-40B4-BE49-F238E27FC236}">
              <a16:creationId xmlns:a16="http://schemas.microsoft.com/office/drawing/2014/main" id="{00000000-0008-0000-05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93" name="Text Box 15">
          <a:extLst>
            <a:ext uri="{FF2B5EF4-FFF2-40B4-BE49-F238E27FC236}">
              <a16:creationId xmlns:a16="http://schemas.microsoft.com/office/drawing/2014/main" id="{00000000-0008-0000-05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94" name="Text Box 15">
          <a:extLst>
            <a:ext uri="{FF2B5EF4-FFF2-40B4-BE49-F238E27FC236}">
              <a16:creationId xmlns:a16="http://schemas.microsoft.com/office/drawing/2014/main" id="{00000000-0008-0000-05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95" name="Text Box 15">
          <a:extLst>
            <a:ext uri="{FF2B5EF4-FFF2-40B4-BE49-F238E27FC236}">
              <a16:creationId xmlns:a16="http://schemas.microsoft.com/office/drawing/2014/main" id="{00000000-0008-0000-05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97" name="Text Box 15">
          <a:extLst>
            <a:ext uri="{FF2B5EF4-FFF2-40B4-BE49-F238E27FC236}">
              <a16:creationId xmlns:a16="http://schemas.microsoft.com/office/drawing/2014/main" id="{00000000-0008-0000-05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98" name="Text Box 15">
          <a:extLst>
            <a:ext uri="{FF2B5EF4-FFF2-40B4-BE49-F238E27FC236}">
              <a16:creationId xmlns:a16="http://schemas.microsoft.com/office/drawing/2014/main" id="{00000000-0008-0000-05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444331"/>
    <xdr:sp macro="" textlink="">
      <xdr:nvSpPr>
        <xdr:cNvPr id="696" name="Text Box 15">
          <a:extLst>
            <a:ext uri="{FF2B5EF4-FFF2-40B4-BE49-F238E27FC236}">
              <a16:creationId xmlns:a16="http://schemas.microsoft.com/office/drawing/2014/main" id="{00000000-0008-0000-05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699" name="Text Box 16">
          <a:extLst>
            <a:ext uri="{FF2B5EF4-FFF2-40B4-BE49-F238E27FC236}">
              <a16:creationId xmlns:a16="http://schemas.microsoft.com/office/drawing/2014/main" id="{00000000-0008-0000-05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700" name="Text Box 17">
          <a:extLst>
            <a:ext uri="{FF2B5EF4-FFF2-40B4-BE49-F238E27FC236}">
              <a16:creationId xmlns:a16="http://schemas.microsoft.com/office/drawing/2014/main" id="{00000000-0008-0000-05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701" name="Text Box 18">
          <a:extLst>
            <a:ext uri="{FF2B5EF4-FFF2-40B4-BE49-F238E27FC236}">
              <a16:creationId xmlns:a16="http://schemas.microsoft.com/office/drawing/2014/main" id="{00000000-0008-0000-05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702" name="Text Box 19">
          <a:extLst>
            <a:ext uri="{FF2B5EF4-FFF2-40B4-BE49-F238E27FC236}">
              <a16:creationId xmlns:a16="http://schemas.microsoft.com/office/drawing/2014/main" id="{00000000-0008-0000-05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03" name="Text Box 15">
          <a:extLst>
            <a:ext uri="{FF2B5EF4-FFF2-40B4-BE49-F238E27FC236}">
              <a16:creationId xmlns:a16="http://schemas.microsoft.com/office/drawing/2014/main" id="{00000000-0008-0000-05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04" name="Text Box 15">
          <a:extLst>
            <a:ext uri="{FF2B5EF4-FFF2-40B4-BE49-F238E27FC236}">
              <a16:creationId xmlns:a16="http://schemas.microsoft.com/office/drawing/2014/main" id="{00000000-0008-0000-05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05" name="Text Box 15">
          <a:extLst>
            <a:ext uri="{FF2B5EF4-FFF2-40B4-BE49-F238E27FC236}">
              <a16:creationId xmlns:a16="http://schemas.microsoft.com/office/drawing/2014/main" id="{00000000-0008-0000-05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06" name="Text Box 15">
          <a:extLst>
            <a:ext uri="{FF2B5EF4-FFF2-40B4-BE49-F238E27FC236}">
              <a16:creationId xmlns:a16="http://schemas.microsoft.com/office/drawing/2014/main" id="{00000000-0008-0000-05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07" name="Text Box 15">
          <a:extLst>
            <a:ext uri="{FF2B5EF4-FFF2-40B4-BE49-F238E27FC236}">
              <a16:creationId xmlns:a16="http://schemas.microsoft.com/office/drawing/2014/main" id="{00000000-0008-0000-05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08" name="Text Box 15">
          <a:extLst>
            <a:ext uri="{FF2B5EF4-FFF2-40B4-BE49-F238E27FC236}">
              <a16:creationId xmlns:a16="http://schemas.microsoft.com/office/drawing/2014/main" id="{00000000-0008-0000-05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09" name="Text Box 15">
          <a:extLst>
            <a:ext uri="{FF2B5EF4-FFF2-40B4-BE49-F238E27FC236}">
              <a16:creationId xmlns:a16="http://schemas.microsoft.com/office/drawing/2014/main" id="{00000000-0008-0000-05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10" name="Text Box 15">
          <a:extLst>
            <a:ext uri="{FF2B5EF4-FFF2-40B4-BE49-F238E27FC236}">
              <a16:creationId xmlns:a16="http://schemas.microsoft.com/office/drawing/2014/main" id="{00000000-0008-0000-05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11" name="Text Box 15">
          <a:extLst>
            <a:ext uri="{FF2B5EF4-FFF2-40B4-BE49-F238E27FC236}">
              <a16:creationId xmlns:a16="http://schemas.microsoft.com/office/drawing/2014/main" id="{00000000-0008-0000-05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12" name="Text Box 15">
          <a:extLst>
            <a:ext uri="{FF2B5EF4-FFF2-40B4-BE49-F238E27FC236}">
              <a16:creationId xmlns:a16="http://schemas.microsoft.com/office/drawing/2014/main" id="{00000000-0008-0000-05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13" name="Text Box 15">
          <a:extLst>
            <a:ext uri="{FF2B5EF4-FFF2-40B4-BE49-F238E27FC236}">
              <a16:creationId xmlns:a16="http://schemas.microsoft.com/office/drawing/2014/main" id="{00000000-0008-0000-05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14" name="Text Box 15">
          <a:extLst>
            <a:ext uri="{FF2B5EF4-FFF2-40B4-BE49-F238E27FC236}">
              <a16:creationId xmlns:a16="http://schemas.microsoft.com/office/drawing/2014/main" id="{00000000-0008-0000-05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15" name="Text Box 15">
          <a:extLst>
            <a:ext uri="{FF2B5EF4-FFF2-40B4-BE49-F238E27FC236}">
              <a16:creationId xmlns:a16="http://schemas.microsoft.com/office/drawing/2014/main" id="{00000000-0008-0000-05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16" name="Text Box 15">
          <a:extLst>
            <a:ext uri="{FF2B5EF4-FFF2-40B4-BE49-F238E27FC236}">
              <a16:creationId xmlns:a16="http://schemas.microsoft.com/office/drawing/2014/main" id="{00000000-0008-0000-05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504825</xdr:rowOff>
    </xdr:from>
    <xdr:ext cx="95250" cy="444014"/>
    <xdr:sp macro="" textlink="">
      <xdr:nvSpPr>
        <xdr:cNvPr id="717" name="Text Box 15">
          <a:extLst>
            <a:ext uri="{FF2B5EF4-FFF2-40B4-BE49-F238E27FC236}">
              <a16:creationId xmlns:a16="http://schemas.microsoft.com/office/drawing/2014/main" id="{00000000-0008-0000-05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18" name="Text Box 15">
          <a:extLst>
            <a:ext uri="{FF2B5EF4-FFF2-40B4-BE49-F238E27FC236}">
              <a16:creationId xmlns:a16="http://schemas.microsoft.com/office/drawing/2014/main" id="{00000000-0008-0000-05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19" name="Text Box 15">
          <a:extLst>
            <a:ext uri="{FF2B5EF4-FFF2-40B4-BE49-F238E27FC236}">
              <a16:creationId xmlns:a16="http://schemas.microsoft.com/office/drawing/2014/main" id="{00000000-0008-0000-05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20" name="Text Box 15">
          <a:extLst>
            <a:ext uri="{FF2B5EF4-FFF2-40B4-BE49-F238E27FC236}">
              <a16:creationId xmlns:a16="http://schemas.microsoft.com/office/drawing/2014/main" id="{00000000-0008-0000-05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21" name="Text Box 15">
          <a:extLst>
            <a:ext uri="{FF2B5EF4-FFF2-40B4-BE49-F238E27FC236}">
              <a16:creationId xmlns:a16="http://schemas.microsoft.com/office/drawing/2014/main" id="{00000000-0008-0000-05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22" name="Text Box 15">
          <a:extLst>
            <a:ext uri="{FF2B5EF4-FFF2-40B4-BE49-F238E27FC236}">
              <a16:creationId xmlns:a16="http://schemas.microsoft.com/office/drawing/2014/main" id="{00000000-0008-0000-05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23" name="Text Box 15">
          <a:extLst>
            <a:ext uri="{FF2B5EF4-FFF2-40B4-BE49-F238E27FC236}">
              <a16:creationId xmlns:a16="http://schemas.microsoft.com/office/drawing/2014/main" id="{00000000-0008-0000-05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24" name="Text Box 15">
          <a:extLst>
            <a:ext uri="{FF2B5EF4-FFF2-40B4-BE49-F238E27FC236}">
              <a16:creationId xmlns:a16="http://schemas.microsoft.com/office/drawing/2014/main" id="{00000000-0008-0000-05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25" name="Text Box 15">
          <a:extLst>
            <a:ext uri="{FF2B5EF4-FFF2-40B4-BE49-F238E27FC236}">
              <a16:creationId xmlns:a16="http://schemas.microsoft.com/office/drawing/2014/main" id="{00000000-0008-0000-05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26" name="Text Box 15">
          <a:extLst>
            <a:ext uri="{FF2B5EF4-FFF2-40B4-BE49-F238E27FC236}">
              <a16:creationId xmlns:a16="http://schemas.microsoft.com/office/drawing/2014/main" id="{00000000-0008-0000-05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27" name="Text Box 15">
          <a:extLst>
            <a:ext uri="{FF2B5EF4-FFF2-40B4-BE49-F238E27FC236}">
              <a16:creationId xmlns:a16="http://schemas.microsoft.com/office/drawing/2014/main" id="{00000000-0008-0000-05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28" name="Text Box 15">
          <a:extLst>
            <a:ext uri="{FF2B5EF4-FFF2-40B4-BE49-F238E27FC236}">
              <a16:creationId xmlns:a16="http://schemas.microsoft.com/office/drawing/2014/main" id="{00000000-0008-0000-05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29" name="Text Box 15">
          <a:extLst>
            <a:ext uri="{FF2B5EF4-FFF2-40B4-BE49-F238E27FC236}">
              <a16:creationId xmlns:a16="http://schemas.microsoft.com/office/drawing/2014/main" id="{00000000-0008-0000-05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30" name="Text Box 15">
          <a:extLst>
            <a:ext uri="{FF2B5EF4-FFF2-40B4-BE49-F238E27FC236}">
              <a16:creationId xmlns:a16="http://schemas.microsoft.com/office/drawing/2014/main" id="{00000000-0008-0000-05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31" name="Text Box 15">
          <a:extLst>
            <a:ext uri="{FF2B5EF4-FFF2-40B4-BE49-F238E27FC236}">
              <a16:creationId xmlns:a16="http://schemas.microsoft.com/office/drawing/2014/main" id="{00000000-0008-0000-05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732" name="Text Box 16">
          <a:extLst>
            <a:ext uri="{FF2B5EF4-FFF2-40B4-BE49-F238E27FC236}">
              <a16:creationId xmlns:a16="http://schemas.microsoft.com/office/drawing/2014/main" id="{00000000-0008-0000-05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733" name="Text Box 17">
          <a:extLst>
            <a:ext uri="{FF2B5EF4-FFF2-40B4-BE49-F238E27FC236}">
              <a16:creationId xmlns:a16="http://schemas.microsoft.com/office/drawing/2014/main" id="{00000000-0008-0000-05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734" name="Text Box 18">
          <a:extLst>
            <a:ext uri="{FF2B5EF4-FFF2-40B4-BE49-F238E27FC236}">
              <a16:creationId xmlns:a16="http://schemas.microsoft.com/office/drawing/2014/main" id="{00000000-0008-0000-05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735" name="Text Box 19">
          <a:extLst>
            <a:ext uri="{FF2B5EF4-FFF2-40B4-BE49-F238E27FC236}">
              <a16:creationId xmlns:a16="http://schemas.microsoft.com/office/drawing/2014/main" id="{00000000-0008-0000-05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213632"/>
    <xdr:sp macro="" textlink="">
      <xdr:nvSpPr>
        <xdr:cNvPr id="736" name="Text Box 15">
          <a:extLst>
            <a:ext uri="{FF2B5EF4-FFF2-40B4-BE49-F238E27FC236}">
              <a16:creationId xmlns:a16="http://schemas.microsoft.com/office/drawing/2014/main" id="{00000000-0008-0000-05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737" name="Text Box 16">
          <a:extLst>
            <a:ext uri="{FF2B5EF4-FFF2-40B4-BE49-F238E27FC236}">
              <a16:creationId xmlns:a16="http://schemas.microsoft.com/office/drawing/2014/main" id="{00000000-0008-0000-05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738" name="Text Box 17">
          <a:extLst>
            <a:ext uri="{FF2B5EF4-FFF2-40B4-BE49-F238E27FC236}">
              <a16:creationId xmlns:a16="http://schemas.microsoft.com/office/drawing/2014/main" id="{00000000-0008-0000-05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739" name="Text Box 18">
          <a:extLst>
            <a:ext uri="{FF2B5EF4-FFF2-40B4-BE49-F238E27FC236}">
              <a16:creationId xmlns:a16="http://schemas.microsoft.com/office/drawing/2014/main" id="{00000000-0008-0000-05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740" name="Text Box 19">
          <a:extLst>
            <a:ext uri="{FF2B5EF4-FFF2-40B4-BE49-F238E27FC236}">
              <a16:creationId xmlns:a16="http://schemas.microsoft.com/office/drawing/2014/main" id="{00000000-0008-0000-05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41" name="Text Box 15">
          <a:extLst>
            <a:ext uri="{FF2B5EF4-FFF2-40B4-BE49-F238E27FC236}">
              <a16:creationId xmlns:a16="http://schemas.microsoft.com/office/drawing/2014/main" id="{00000000-0008-0000-05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42" name="Text Box 15">
          <a:extLst>
            <a:ext uri="{FF2B5EF4-FFF2-40B4-BE49-F238E27FC236}">
              <a16:creationId xmlns:a16="http://schemas.microsoft.com/office/drawing/2014/main" id="{00000000-0008-0000-05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43" name="Text Box 15">
          <a:extLst>
            <a:ext uri="{FF2B5EF4-FFF2-40B4-BE49-F238E27FC236}">
              <a16:creationId xmlns:a16="http://schemas.microsoft.com/office/drawing/2014/main" id="{00000000-0008-0000-05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331"/>
    <xdr:sp macro="" textlink="">
      <xdr:nvSpPr>
        <xdr:cNvPr id="744" name="Text Box 15">
          <a:extLst>
            <a:ext uri="{FF2B5EF4-FFF2-40B4-BE49-F238E27FC236}">
              <a16:creationId xmlns:a16="http://schemas.microsoft.com/office/drawing/2014/main" id="{00000000-0008-0000-05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745" name="Text Box 16">
          <a:extLst>
            <a:ext uri="{FF2B5EF4-FFF2-40B4-BE49-F238E27FC236}">
              <a16:creationId xmlns:a16="http://schemas.microsoft.com/office/drawing/2014/main" id="{00000000-0008-0000-05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746" name="Text Box 17">
          <a:extLst>
            <a:ext uri="{FF2B5EF4-FFF2-40B4-BE49-F238E27FC236}">
              <a16:creationId xmlns:a16="http://schemas.microsoft.com/office/drawing/2014/main" id="{00000000-0008-0000-05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747" name="Text Box 18">
          <a:extLst>
            <a:ext uri="{FF2B5EF4-FFF2-40B4-BE49-F238E27FC236}">
              <a16:creationId xmlns:a16="http://schemas.microsoft.com/office/drawing/2014/main" id="{00000000-0008-0000-05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748" name="Text Box 19">
          <a:extLst>
            <a:ext uri="{FF2B5EF4-FFF2-40B4-BE49-F238E27FC236}">
              <a16:creationId xmlns:a16="http://schemas.microsoft.com/office/drawing/2014/main" id="{00000000-0008-0000-05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49" name="Text Box 15">
          <a:extLst>
            <a:ext uri="{FF2B5EF4-FFF2-40B4-BE49-F238E27FC236}">
              <a16:creationId xmlns:a16="http://schemas.microsoft.com/office/drawing/2014/main" id="{00000000-0008-0000-05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50" name="Text Box 15">
          <a:extLst>
            <a:ext uri="{FF2B5EF4-FFF2-40B4-BE49-F238E27FC236}">
              <a16:creationId xmlns:a16="http://schemas.microsoft.com/office/drawing/2014/main" id="{00000000-0008-0000-05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51" name="Text Box 15">
          <a:extLst>
            <a:ext uri="{FF2B5EF4-FFF2-40B4-BE49-F238E27FC236}">
              <a16:creationId xmlns:a16="http://schemas.microsoft.com/office/drawing/2014/main" id="{00000000-0008-0000-05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52" name="Text Box 15">
          <a:extLst>
            <a:ext uri="{FF2B5EF4-FFF2-40B4-BE49-F238E27FC236}">
              <a16:creationId xmlns:a16="http://schemas.microsoft.com/office/drawing/2014/main" id="{00000000-0008-0000-05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53" name="Text Box 15">
          <a:extLst>
            <a:ext uri="{FF2B5EF4-FFF2-40B4-BE49-F238E27FC236}">
              <a16:creationId xmlns:a16="http://schemas.microsoft.com/office/drawing/2014/main" id="{00000000-0008-0000-05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54" name="Text Box 15">
          <a:extLst>
            <a:ext uri="{FF2B5EF4-FFF2-40B4-BE49-F238E27FC236}">
              <a16:creationId xmlns:a16="http://schemas.microsoft.com/office/drawing/2014/main" id="{00000000-0008-0000-05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55" name="Text Box 15">
          <a:extLst>
            <a:ext uri="{FF2B5EF4-FFF2-40B4-BE49-F238E27FC236}">
              <a16:creationId xmlns:a16="http://schemas.microsoft.com/office/drawing/2014/main" id="{00000000-0008-0000-05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56" name="Text Box 15">
          <a:extLst>
            <a:ext uri="{FF2B5EF4-FFF2-40B4-BE49-F238E27FC236}">
              <a16:creationId xmlns:a16="http://schemas.microsoft.com/office/drawing/2014/main" id="{00000000-0008-0000-05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57" name="Text Box 15">
          <a:extLst>
            <a:ext uri="{FF2B5EF4-FFF2-40B4-BE49-F238E27FC236}">
              <a16:creationId xmlns:a16="http://schemas.microsoft.com/office/drawing/2014/main" id="{00000000-0008-0000-05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58" name="Text Box 15">
          <a:extLst>
            <a:ext uri="{FF2B5EF4-FFF2-40B4-BE49-F238E27FC236}">
              <a16:creationId xmlns:a16="http://schemas.microsoft.com/office/drawing/2014/main" id="{00000000-0008-0000-05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59" name="Text Box 15">
          <a:extLst>
            <a:ext uri="{FF2B5EF4-FFF2-40B4-BE49-F238E27FC236}">
              <a16:creationId xmlns:a16="http://schemas.microsoft.com/office/drawing/2014/main" id="{00000000-0008-0000-05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60" name="Text Box 15">
          <a:extLst>
            <a:ext uri="{FF2B5EF4-FFF2-40B4-BE49-F238E27FC236}">
              <a16:creationId xmlns:a16="http://schemas.microsoft.com/office/drawing/2014/main" id="{00000000-0008-0000-05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61" name="Text Box 15">
          <a:extLst>
            <a:ext uri="{FF2B5EF4-FFF2-40B4-BE49-F238E27FC236}">
              <a16:creationId xmlns:a16="http://schemas.microsoft.com/office/drawing/2014/main" id="{00000000-0008-0000-05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62" name="Text Box 15">
          <a:extLst>
            <a:ext uri="{FF2B5EF4-FFF2-40B4-BE49-F238E27FC236}">
              <a16:creationId xmlns:a16="http://schemas.microsoft.com/office/drawing/2014/main" id="{00000000-0008-0000-05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64" name="Text Box 15">
          <a:extLst>
            <a:ext uri="{FF2B5EF4-FFF2-40B4-BE49-F238E27FC236}">
              <a16:creationId xmlns:a16="http://schemas.microsoft.com/office/drawing/2014/main" id="{00000000-0008-0000-05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65" name="Text Box 15">
          <a:extLst>
            <a:ext uri="{FF2B5EF4-FFF2-40B4-BE49-F238E27FC236}">
              <a16:creationId xmlns:a16="http://schemas.microsoft.com/office/drawing/2014/main" id="{00000000-0008-0000-05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66" name="Text Box 15">
          <a:extLst>
            <a:ext uri="{FF2B5EF4-FFF2-40B4-BE49-F238E27FC236}">
              <a16:creationId xmlns:a16="http://schemas.microsoft.com/office/drawing/2014/main" id="{00000000-0008-0000-05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67" name="Text Box 15">
          <a:extLst>
            <a:ext uri="{FF2B5EF4-FFF2-40B4-BE49-F238E27FC236}">
              <a16:creationId xmlns:a16="http://schemas.microsoft.com/office/drawing/2014/main" id="{00000000-0008-0000-05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68" name="Text Box 15">
          <a:extLst>
            <a:ext uri="{FF2B5EF4-FFF2-40B4-BE49-F238E27FC236}">
              <a16:creationId xmlns:a16="http://schemas.microsoft.com/office/drawing/2014/main" id="{00000000-0008-0000-05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69" name="Text Box 15">
          <a:extLst>
            <a:ext uri="{FF2B5EF4-FFF2-40B4-BE49-F238E27FC236}">
              <a16:creationId xmlns:a16="http://schemas.microsoft.com/office/drawing/2014/main" id="{00000000-0008-0000-05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70" name="Text Box 15">
          <a:extLst>
            <a:ext uri="{FF2B5EF4-FFF2-40B4-BE49-F238E27FC236}">
              <a16:creationId xmlns:a16="http://schemas.microsoft.com/office/drawing/2014/main" id="{00000000-0008-0000-05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71" name="Text Box 15">
          <a:extLst>
            <a:ext uri="{FF2B5EF4-FFF2-40B4-BE49-F238E27FC236}">
              <a16:creationId xmlns:a16="http://schemas.microsoft.com/office/drawing/2014/main" id="{00000000-0008-0000-05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72" name="Text Box 15">
          <a:extLst>
            <a:ext uri="{FF2B5EF4-FFF2-40B4-BE49-F238E27FC236}">
              <a16:creationId xmlns:a16="http://schemas.microsoft.com/office/drawing/2014/main" id="{00000000-0008-0000-05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73" name="Text Box 15">
          <a:extLst>
            <a:ext uri="{FF2B5EF4-FFF2-40B4-BE49-F238E27FC236}">
              <a16:creationId xmlns:a16="http://schemas.microsoft.com/office/drawing/2014/main" id="{00000000-0008-0000-05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74" name="Text Box 15">
          <a:extLst>
            <a:ext uri="{FF2B5EF4-FFF2-40B4-BE49-F238E27FC236}">
              <a16:creationId xmlns:a16="http://schemas.microsoft.com/office/drawing/2014/main" id="{00000000-0008-0000-05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75" name="Text Box 15">
          <a:extLst>
            <a:ext uri="{FF2B5EF4-FFF2-40B4-BE49-F238E27FC236}">
              <a16:creationId xmlns:a16="http://schemas.microsoft.com/office/drawing/2014/main" id="{00000000-0008-0000-05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76" name="Text Box 15">
          <a:extLst>
            <a:ext uri="{FF2B5EF4-FFF2-40B4-BE49-F238E27FC236}">
              <a16:creationId xmlns:a16="http://schemas.microsoft.com/office/drawing/2014/main" id="{00000000-0008-0000-05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77" name="Text Box 15">
          <a:extLst>
            <a:ext uri="{FF2B5EF4-FFF2-40B4-BE49-F238E27FC236}">
              <a16:creationId xmlns:a16="http://schemas.microsoft.com/office/drawing/2014/main" id="{00000000-0008-0000-05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778" name="Text Box 16">
          <a:extLst>
            <a:ext uri="{FF2B5EF4-FFF2-40B4-BE49-F238E27FC236}">
              <a16:creationId xmlns:a16="http://schemas.microsoft.com/office/drawing/2014/main" id="{00000000-0008-0000-05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779" name="Text Box 17">
          <a:extLst>
            <a:ext uri="{FF2B5EF4-FFF2-40B4-BE49-F238E27FC236}">
              <a16:creationId xmlns:a16="http://schemas.microsoft.com/office/drawing/2014/main" id="{00000000-0008-0000-05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1046162</xdr:colOff>
      <xdr:row>14</xdr:row>
      <xdr:rowOff>15875</xdr:rowOff>
    </xdr:from>
    <xdr:ext cx="95250" cy="171450"/>
    <xdr:sp macro="" textlink="">
      <xdr:nvSpPr>
        <xdr:cNvPr id="780" name="Text Box 18">
          <a:extLst>
            <a:ext uri="{FF2B5EF4-FFF2-40B4-BE49-F238E27FC236}">
              <a16:creationId xmlns:a16="http://schemas.microsoft.com/office/drawing/2014/main" id="{00000000-0008-0000-0500-00000C030000}"/>
            </a:ext>
          </a:extLst>
        </xdr:cNvPr>
        <xdr:cNvSpPr txBox="1">
          <a:spLocks noChangeArrowheads="1"/>
        </xdr:cNvSpPr>
      </xdr:nvSpPr>
      <xdr:spPr bwMode="auto">
        <a:xfrm>
          <a:off x="12800012" y="4149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213632"/>
    <xdr:sp macro="" textlink="">
      <xdr:nvSpPr>
        <xdr:cNvPr id="782" name="Text Box 15">
          <a:extLst>
            <a:ext uri="{FF2B5EF4-FFF2-40B4-BE49-F238E27FC236}">
              <a16:creationId xmlns:a16="http://schemas.microsoft.com/office/drawing/2014/main" id="{00000000-0008-0000-05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783" name="Text Box 16">
          <a:extLst>
            <a:ext uri="{FF2B5EF4-FFF2-40B4-BE49-F238E27FC236}">
              <a16:creationId xmlns:a16="http://schemas.microsoft.com/office/drawing/2014/main" id="{00000000-0008-0000-05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784" name="Text Box 17">
          <a:extLst>
            <a:ext uri="{FF2B5EF4-FFF2-40B4-BE49-F238E27FC236}">
              <a16:creationId xmlns:a16="http://schemas.microsoft.com/office/drawing/2014/main" id="{00000000-0008-0000-05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785" name="Text Box 18">
          <a:extLst>
            <a:ext uri="{FF2B5EF4-FFF2-40B4-BE49-F238E27FC236}">
              <a16:creationId xmlns:a16="http://schemas.microsoft.com/office/drawing/2014/main" id="{00000000-0008-0000-05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786" name="Text Box 19">
          <a:extLst>
            <a:ext uri="{FF2B5EF4-FFF2-40B4-BE49-F238E27FC236}">
              <a16:creationId xmlns:a16="http://schemas.microsoft.com/office/drawing/2014/main" id="{00000000-0008-0000-05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87" name="Text Box 15">
          <a:extLst>
            <a:ext uri="{FF2B5EF4-FFF2-40B4-BE49-F238E27FC236}">
              <a16:creationId xmlns:a16="http://schemas.microsoft.com/office/drawing/2014/main" id="{00000000-0008-0000-05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88" name="Text Box 15">
          <a:extLst>
            <a:ext uri="{FF2B5EF4-FFF2-40B4-BE49-F238E27FC236}">
              <a16:creationId xmlns:a16="http://schemas.microsoft.com/office/drawing/2014/main" id="{00000000-0008-0000-05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89" name="Text Box 15">
          <a:extLst>
            <a:ext uri="{FF2B5EF4-FFF2-40B4-BE49-F238E27FC236}">
              <a16:creationId xmlns:a16="http://schemas.microsoft.com/office/drawing/2014/main" id="{00000000-0008-0000-05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92" name="Text Box 15">
          <a:extLst>
            <a:ext uri="{FF2B5EF4-FFF2-40B4-BE49-F238E27FC236}">
              <a16:creationId xmlns:a16="http://schemas.microsoft.com/office/drawing/2014/main" id="{00000000-0008-0000-05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93" name="Text Box 15">
          <a:extLst>
            <a:ext uri="{FF2B5EF4-FFF2-40B4-BE49-F238E27FC236}">
              <a16:creationId xmlns:a16="http://schemas.microsoft.com/office/drawing/2014/main" id="{00000000-0008-0000-05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94" name="Text Box 15">
          <a:extLst>
            <a:ext uri="{FF2B5EF4-FFF2-40B4-BE49-F238E27FC236}">
              <a16:creationId xmlns:a16="http://schemas.microsoft.com/office/drawing/2014/main" id="{00000000-0008-0000-05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95" name="Text Box 15">
          <a:extLst>
            <a:ext uri="{FF2B5EF4-FFF2-40B4-BE49-F238E27FC236}">
              <a16:creationId xmlns:a16="http://schemas.microsoft.com/office/drawing/2014/main" id="{00000000-0008-0000-05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96" name="Text Box 15">
          <a:extLst>
            <a:ext uri="{FF2B5EF4-FFF2-40B4-BE49-F238E27FC236}">
              <a16:creationId xmlns:a16="http://schemas.microsoft.com/office/drawing/2014/main" id="{00000000-0008-0000-05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97" name="Text Box 15">
          <a:extLst>
            <a:ext uri="{FF2B5EF4-FFF2-40B4-BE49-F238E27FC236}">
              <a16:creationId xmlns:a16="http://schemas.microsoft.com/office/drawing/2014/main" id="{00000000-0008-0000-05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98" name="Text Box 15">
          <a:extLst>
            <a:ext uri="{FF2B5EF4-FFF2-40B4-BE49-F238E27FC236}">
              <a16:creationId xmlns:a16="http://schemas.microsoft.com/office/drawing/2014/main" id="{00000000-0008-0000-05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99" name="Text Box 15">
          <a:extLst>
            <a:ext uri="{FF2B5EF4-FFF2-40B4-BE49-F238E27FC236}">
              <a16:creationId xmlns:a16="http://schemas.microsoft.com/office/drawing/2014/main" id="{00000000-0008-0000-05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00" name="Text Box 15">
          <a:extLst>
            <a:ext uri="{FF2B5EF4-FFF2-40B4-BE49-F238E27FC236}">
              <a16:creationId xmlns:a16="http://schemas.microsoft.com/office/drawing/2014/main" id="{00000000-0008-0000-05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01" name="Text Box 15">
          <a:extLst>
            <a:ext uri="{FF2B5EF4-FFF2-40B4-BE49-F238E27FC236}">
              <a16:creationId xmlns:a16="http://schemas.microsoft.com/office/drawing/2014/main" id="{00000000-0008-0000-05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02" name="Text Box 15">
          <a:extLst>
            <a:ext uri="{FF2B5EF4-FFF2-40B4-BE49-F238E27FC236}">
              <a16:creationId xmlns:a16="http://schemas.microsoft.com/office/drawing/2014/main" id="{00000000-0008-0000-05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03" name="Text Box 15">
          <a:extLst>
            <a:ext uri="{FF2B5EF4-FFF2-40B4-BE49-F238E27FC236}">
              <a16:creationId xmlns:a16="http://schemas.microsoft.com/office/drawing/2014/main" id="{00000000-0008-0000-05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04" name="Text Box 15">
          <a:extLst>
            <a:ext uri="{FF2B5EF4-FFF2-40B4-BE49-F238E27FC236}">
              <a16:creationId xmlns:a16="http://schemas.microsoft.com/office/drawing/2014/main" id="{00000000-0008-0000-05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05" name="Text Box 15">
          <a:extLst>
            <a:ext uri="{FF2B5EF4-FFF2-40B4-BE49-F238E27FC236}">
              <a16:creationId xmlns:a16="http://schemas.microsoft.com/office/drawing/2014/main" id="{00000000-0008-0000-05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06" name="Text Box 15">
          <a:extLst>
            <a:ext uri="{FF2B5EF4-FFF2-40B4-BE49-F238E27FC236}">
              <a16:creationId xmlns:a16="http://schemas.microsoft.com/office/drawing/2014/main" id="{00000000-0008-0000-05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07" name="Text Box 15">
          <a:extLst>
            <a:ext uri="{FF2B5EF4-FFF2-40B4-BE49-F238E27FC236}">
              <a16:creationId xmlns:a16="http://schemas.microsoft.com/office/drawing/2014/main" id="{00000000-0008-0000-05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08" name="Text Box 15">
          <a:extLst>
            <a:ext uri="{FF2B5EF4-FFF2-40B4-BE49-F238E27FC236}">
              <a16:creationId xmlns:a16="http://schemas.microsoft.com/office/drawing/2014/main" id="{00000000-0008-0000-05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09" name="Text Box 15">
          <a:extLst>
            <a:ext uri="{FF2B5EF4-FFF2-40B4-BE49-F238E27FC236}">
              <a16:creationId xmlns:a16="http://schemas.microsoft.com/office/drawing/2014/main" id="{00000000-0008-0000-05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10" name="Text Box 15">
          <a:extLst>
            <a:ext uri="{FF2B5EF4-FFF2-40B4-BE49-F238E27FC236}">
              <a16:creationId xmlns:a16="http://schemas.microsoft.com/office/drawing/2014/main" id="{00000000-0008-0000-05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11" name="Text Box 15">
          <a:extLst>
            <a:ext uri="{FF2B5EF4-FFF2-40B4-BE49-F238E27FC236}">
              <a16:creationId xmlns:a16="http://schemas.microsoft.com/office/drawing/2014/main" id="{00000000-0008-0000-05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12" name="Text Box 15">
          <a:extLst>
            <a:ext uri="{FF2B5EF4-FFF2-40B4-BE49-F238E27FC236}">
              <a16:creationId xmlns:a16="http://schemas.microsoft.com/office/drawing/2014/main" id="{00000000-0008-0000-05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13" name="Text Box 15">
          <a:extLst>
            <a:ext uri="{FF2B5EF4-FFF2-40B4-BE49-F238E27FC236}">
              <a16:creationId xmlns:a16="http://schemas.microsoft.com/office/drawing/2014/main" id="{00000000-0008-0000-05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14" name="Text Box 15">
          <a:extLst>
            <a:ext uri="{FF2B5EF4-FFF2-40B4-BE49-F238E27FC236}">
              <a16:creationId xmlns:a16="http://schemas.microsoft.com/office/drawing/2014/main" id="{00000000-0008-0000-05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15" name="Text Box 15">
          <a:extLst>
            <a:ext uri="{FF2B5EF4-FFF2-40B4-BE49-F238E27FC236}">
              <a16:creationId xmlns:a16="http://schemas.microsoft.com/office/drawing/2014/main" id="{00000000-0008-0000-05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16" name="Text Box 15">
          <a:extLst>
            <a:ext uri="{FF2B5EF4-FFF2-40B4-BE49-F238E27FC236}">
              <a16:creationId xmlns:a16="http://schemas.microsoft.com/office/drawing/2014/main" id="{00000000-0008-0000-05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17" name="Text Box 15">
          <a:extLst>
            <a:ext uri="{FF2B5EF4-FFF2-40B4-BE49-F238E27FC236}">
              <a16:creationId xmlns:a16="http://schemas.microsoft.com/office/drawing/2014/main" id="{00000000-0008-0000-05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18" name="Text Box 15">
          <a:extLst>
            <a:ext uri="{FF2B5EF4-FFF2-40B4-BE49-F238E27FC236}">
              <a16:creationId xmlns:a16="http://schemas.microsoft.com/office/drawing/2014/main" id="{00000000-0008-0000-05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19" name="Text Box 15">
          <a:extLst>
            <a:ext uri="{FF2B5EF4-FFF2-40B4-BE49-F238E27FC236}">
              <a16:creationId xmlns:a16="http://schemas.microsoft.com/office/drawing/2014/main" id="{00000000-0008-0000-05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20" name="Text Box 15">
          <a:extLst>
            <a:ext uri="{FF2B5EF4-FFF2-40B4-BE49-F238E27FC236}">
              <a16:creationId xmlns:a16="http://schemas.microsoft.com/office/drawing/2014/main" id="{00000000-0008-0000-05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21" name="Text Box 15">
          <a:extLst>
            <a:ext uri="{FF2B5EF4-FFF2-40B4-BE49-F238E27FC236}">
              <a16:creationId xmlns:a16="http://schemas.microsoft.com/office/drawing/2014/main" id="{00000000-0008-0000-05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22" name="Text Box 15">
          <a:extLst>
            <a:ext uri="{FF2B5EF4-FFF2-40B4-BE49-F238E27FC236}">
              <a16:creationId xmlns:a16="http://schemas.microsoft.com/office/drawing/2014/main" id="{00000000-0008-0000-05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23" name="Text Box 15">
          <a:extLst>
            <a:ext uri="{FF2B5EF4-FFF2-40B4-BE49-F238E27FC236}">
              <a16:creationId xmlns:a16="http://schemas.microsoft.com/office/drawing/2014/main" id="{00000000-0008-0000-05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24" name="Text Box 15">
          <a:extLst>
            <a:ext uri="{FF2B5EF4-FFF2-40B4-BE49-F238E27FC236}">
              <a16:creationId xmlns:a16="http://schemas.microsoft.com/office/drawing/2014/main" id="{00000000-0008-0000-05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25" name="Text Box 15">
          <a:extLst>
            <a:ext uri="{FF2B5EF4-FFF2-40B4-BE49-F238E27FC236}">
              <a16:creationId xmlns:a16="http://schemas.microsoft.com/office/drawing/2014/main" id="{00000000-0008-0000-05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26" name="Text Box 15">
          <a:extLst>
            <a:ext uri="{FF2B5EF4-FFF2-40B4-BE49-F238E27FC236}">
              <a16:creationId xmlns:a16="http://schemas.microsoft.com/office/drawing/2014/main" id="{00000000-0008-0000-05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27" name="Text Box 15">
          <a:extLst>
            <a:ext uri="{FF2B5EF4-FFF2-40B4-BE49-F238E27FC236}">
              <a16:creationId xmlns:a16="http://schemas.microsoft.com/office/drawing/2014/main" id="{00000000-0008-0000-05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28" name="Text Box 15">
          <a:extLst>
            <a:ext uri="{FF2B5EF4-FFF2-40B4-BE49-F238E27FC236}">
              <a16:creationId xmlns:a16="http://schemas.microsoft.com/office/drawing/2014/main" id="{00000000-0008-0000-05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29" name="Text Box 15">
          <a:extLst>
            <a:ext uri="{FF2B5EF4-FFF2-40B4-BE49-F238E27FC236}">
              <a16:creationId xmlns:a16="http://schemas.microsoft.com/office/drawing/2014/main" id="{00000000-0008-0000-05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30" name="Text Box 15">
          <a:extLst>
            <a:ext uri="{FF2B5EF4-FFF2-40B4-BE49-F238E27FC236}">
              <a16:creationId xmlns:a16="http://schemas.microsoft.com/office/drawing/2014/main" id="{00000000-0008-0000-05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31" name="Text Box 15">
          <a:extLst>
            <a:ext uri="{FF2B5EF4-FFF2-40B4-BE49-F238E27FC236}">
              <a16:creationId xmlns:a16="http://schemas.microsoft.com/office/drawing/2014/main" id="{00000000-0008-0000-05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32" name="Text Box 15">
          <a:extLst>
            <a:ext uri="{FF2B5EF4-FFF2-40B4-BE49-F238E27FC236}">
              <a16:creationId xmlns:a16="http://schemas.microsoft.com/office/drawing/2014/main" id="{00000000-0008-0000-05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33" name="Text Box 15">
          <a:extLst>
            <a:ext uri="{FF2B5EF4-FFF2-40B4-BE49-F238E27FC236}">
              <a16:creationId xmlns:a16="http://schemas.microsoft.com/office/drawing/2014/main" id="{00000000-0008-0000-05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34" name="Text Box 15">
          <a:extLst>
            <a:ext uri="{FF2B5EF4-FFF2-40B4-BE49-F238E27FC236}">
              <a16:creationId xmlns:a16="http://schemas.microsoft.com/office/drawing/2014/main" id="{00000000-0008-0000-05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836" name="Text Box 16">
          <a:extLst>
            <a:ext uri="{FF2B5EF4-FFF2-40B4-BE49-F238E27FC236}">
              <a16:creationId xmlns:a16="http://schemas.microsoft.com/office/drawing/2014/main" id="{00000000-0008-0000-0500-000044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837" name="Text Box 17">
          <a:extLst>
            <a:ext uri="{FF2B5EF4-FFF2-40B4-BE49-F238E27FC236}">
              <a16:creationId xmlns:a16="http://schemas.microsoft.com/office/drawing/2014/main" id="{00000000-0008-0000-0500-000045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838" name="Text Box 18">
          <a:extLst>
            <a:ext uri="{FF2B5EF4-FFF2-40B4-BE49-F238E27FC236}">
              <a16:creationId xmlns:a16="http://schemas.microsoft.com/office/drawing/2014/main" id="{00000000-0008-0000-0500-000046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839" name="Text Box 19">
          <a:extLst>
            <a:ext uri="{FF2B5EF4-FFF2-40B4-BE49-F238E27FC236}">
              <a16:creationId xmlns:a16="http://schemas.microsoft.com/office/drawing/2014/main" id="{00000000-0008-0000-0500-000047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41" name="Text Box 15">
          <a:extLst>
            <a:ext uri="{FF2B5EF4-FFF2-40B4-BE49-F238E27FC236}">
              <a16:creationId xmlns:a16="http://schemas.microsoft.com/office/drawing/2014/main" id="{00000000-0008-0000-0500-00004903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42" name="Text Box 15">
          <a:extLst>
            <a:ext uri="{FF2B5EF4-FFF2-40B4-BE49-F238E27FC236}">
              <a16:creationId xmlns:a16="http://schemas.microsoft.com/office/drawing/2014/main" id="{00000000-0008-0000-0500-00004A03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43" name="Text Box 15">
          <a:extLst>
            <a:ext uri="{FF2B5EF4-FFF2-40B4-BE49-F238E27FC236}">
              <a16:creationId xmlns:a16="http://schemas.microsoft.com/office/drawing/2014/main" id="{00000000-0008-0000-0500-00004B03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44" name="Text Box 15">
          <a:extLst>
            <a:ext uri="{FF2B5EF4-FFF2-40B4-BE49-F238E27FC236}">
              <a16:creationId xmlns:a16="http://schemas.microsoft.com/office/drawing/2014/main" id="{00000000-0008-0000-0500-00004C03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45" name="Text Box 15">
          <a:extLst>
            <a:ext uri="{FF2B5EF4-FFF2-40B4-BE49-F238E27FC236}">
              <a16:creationId xmlns:a16="http://schemas.microsoft.com/office/drawing/2014/main" id="{00000000-0008-0000-0500-00004D03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46" name="Text Box 15">
          <a:extLst>
            <a:ext uri="{FF2B5EF4-FFF2-40B4-BE49-F238E27FC236}">
              <a16:creationId xmlns:a16="http://schemas.microsoft.com/office/drawing/2014/main" id="{00000000-0008-0000-0500-00004E03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47" name="Text Box 15">
          <a:extLst>
            <a:ext uri="{FF2B5EF4-FFF2-40B4-BE49-F238E27FC236}">
              <a16:creationId xmlns:a16="http://schemas.microsoft.com/office/drawing/2014/main" id="{00000000-0008-0000-0500-00004F03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48" name="Text Box 15">
          <a:extLst>
            <a:ext uri="{FF2B5EF4-FFF2-40B4-BE49-F238E27FC236}">
              <a16:creationId xmlns:a16="http://schemas.microsoft.com/office/drawing/2014/main" id="{00000000-0008-0000-0500-000050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49" name="Text Box 15">
          <a:extLst>
            <a:ext uri="{FF2B5EF4-FFF2-40B4-BE49-F238E27FC236}">
              <a16:creationId xmlns:a16="http://schemas.microsoft.com/office/drawing/2014/main" id="{00000000-0008-0000-0500-000051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50" name="Text Box 15">
          <a:extLst>
            <a:ext uri="{FF2B5EF4-FFF2-40B4-BE49-F238E27FC236}">
              <a16:creationId xmlns:a16="http://schemas.microsoft.com/office/drawing/2014/main" id="{00000000-0008-0000-0500-000052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51" name="Text Box 15">
          <a:extLst>
            <a:ext uri="{FF2B5EF4-FFF2-40B4-BE49-F238E27FC236}">
              <a16:creationId xmlns:a16="http://schemas.microsoft.com/office/drawing/2014/main" id="{00000000-0008-0000-0500-000053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52" name="Text Box 15">
          <a:extLst>
            <a:ext uri="{FF2B5EF4-FFF2-40B4-BE49-F238E27FC236}">
              <a16:creationId xmlns:a16="http://schemas.microsoft.com/office/drawing/2014/main" id="{00000000-0008-0000-0500-000054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53" name="Text Box 15">
          <a:extLst>
            <a:ext uri="{FF2B5EF4-FFF2-40B4-BE49-F238E27FC236}">
              <a16:creationId xmlns:a16="http://schemas.microsoft.com/office/drawing/2014/main" id="{00000000-0008-0000-0500-000055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54" name="Text Box 15">
          <a:extLst>
            <a:ext uri="{FF2B5EF4-FFF2-40B4-BE49-F238E27FC236}">
              <a16:creationId xmlns:a16="http://schemas.microsoft.com/office/drawing/2014/main" id="{00000000-0008-0000-0500-000056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855" name="Text Box 16">
          <a:extLst>
            <a:ext uri="{FF2B5EF4-FFF2-40B4-BE49-F238E27FC236}">
              <a16:creationId xmlns:a16="http://schemas.microsoft.com/office/drawing/2014/main" id="{00000000-0008-0000-0500-000057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856" name="Text Box 17">
          <a:extLst>
            <a:ext uri="{FF2B5EF4-FFF2-40B4-BE49-F238E27FC236}">
              <a16:creationId xmlns:a16="http://schemas.microsoft.com/office/drawing/2014/main" id="{00000000-0008-0000-0500-000058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857" name="Text Box 18">
          <a:extLst>
            <a:ext uri="{FF2B5EF4-FFF2-40B4-BE49-F238E27FC236}">
              <a16:creationId xmlns:a16="http://schemas.microsoft.com/office/drawing/2014/main" id="{00000000-0008-0000-0500-000059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858" name="Text Box 19">
          <a:extLst>
            <a:ext uri="{FF2B5EF4-FFF2-40B4-BE49-F238E27FC236}">
              <a16:creationId xmlns:a16="http://schemas.microsoft.com/office/drawing/2014/main" id="{00000000-0008-0000-0500-00005A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59" name="Text Box 15">
          <a:extLst>
            <a:ext uri="{FF2B5EF4-FFF2-40B4-BE49-F238E27FC236}">
              <a16:creationId xmlns:a16="http://schemas.microsoft.com/office/drawing/2014/main" id="{00000000-0008-0000-0500-00005B03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860" name="Text Box 16">
          <a:extLst>
            <a:ext uri="{FF2B5EF4-FFF2-40B4-BE49-F238E27FC236}">
              <a16:creationId xmlns:a16="http://schemas.microsoft.com/office/drawing/2014/main" id="{00000000-0008-0000-0500-00005C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861" name="Text Box 17">
          <a:extLst>
            <a:ext uri="{FF2B5EF4-FFF2-40B4-BE49-F238E27FC236}">
              <a16:creationId xmlns:a16="http://schemas.microsoft.com/office/drawing/2014/main" id="{00000000-0008-0000-0500-00005D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862" name="Text Box 18">
          <a:extLst>
            <a:ext uri="{FF2B5EF4-FFF2-40B4-BE49-F238E27FC236}">
              <a16:creationId xmlns:a16="http://schemas.microsoft.com/office/drawing/2014/main" id="{00000000-0008-0000-0500-00005E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863" name="Text Box 19">
          <a:extLst>
            <a:ext uri="{FF2B5EF4-FFF2-40B4-BE49-F238E27FC236}">
              <a16:creationId xmlns:a16="http://schemas.microsoft.com/office/drawing/2014/main" id="{00000000-0008-0000-0500-00005F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64" name="Text Box 15">
          <a:extLst>
            <a:ext uri="{FF2B5EF4-FFF2-40B4-BE49-F238E27FC236}">
              <a16:creationId xmlns:a16="http://schemas.microsoft.com/office/drawing/2014/main" id="{00000000-0008-0000-0500-00006003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65" name="Text Box 15">
          <a:extLst>
            <a:ext uri="{FF2B5EF4-FFF2-40B4-BE49-F238E27FC236}">
              <a16:creationId xmlns:a16="http://schemas.microsoft.com/office/drawing/2014/main" id="{00000000-0008-0000-0500-000061030000}"/>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66" name="Text Box 15">
          <a:extLst>
            <a:ext uri="{FF2B5EF4-FFF2-40B4-BE49-F238E27FC236}">
              <a16:creationId xmlns:a16="http://schemas.microsoft.com/office/drawing/2014/main" id="{00000000-0008-0000-0500-000062030000}"/>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67" name="Text Box 15">
          <a:extLst>
            <a:ext uri="{FF2B5EF4-FFF2-40B4-BE49-F238E27FC236}">
              <a16:creationId xmlns:a16="http://schemas.microsoft.com/office/drawing/2014/main" id="{00000000-0008-0000-0500-000063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68" name="Text Box 15">
          <a:extLst>
            <a:ext uri="{FF2B5EF4-FFF2-40B4-BE49-F238E27FC236}">
              <a16:creationId xmlns:a16="http://schemas.microsoft.com/office/drawing/2014/main" id="{00000000-0008-0000-0500-000064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69" name="Text Box 15">
          <a:extLst>
            <a:ext uri="{FF2B5EF4-FFF2-40B4-BE49-F238E27FC236}">
              <a16:creationId xmlns:a16="http://schemas.microsoft.com/office/drawing/2014/main" id="{00000000-0008-0000-0500-000065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70" name="Text Box 15">
          <a:extLst>
            <a:ext uri="{FF2B5EF4-FFF2-40B4-BE49-F238E27FC236}">
              <a16:creationId xmlns:a16="http://schemas.microsoft.com/office/drawing/2014/main" id="{00000000-0008-0000-0500-000066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71" name="Text Box 15">
          <a:extLst>
            <a:ext uri="{FF2B5EF4-FFF2-40B4-BE49-F238E27FC236}">
              <a16:creationId xmlns:a16="http://schemas.microsoft.com/office/drawing/2014/main" id="{00000000-0008-0000-0500-000067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72" name="Text Box 15">
          <a:extLst>
            <a:ext uri="{FF2B5EF4-FFF2-40B4-BE49-F238E27FC236}">
              <a16:creationId xmlns:a16="http://schemas.microsoft.com/office/drawing/2014/main" id="{00000000-0008-0000-0500-000068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73" name="Text Box 15">
          <a:extLst>
            <a:ext uri="{FF2B5EF4-FFF2-40B4-BE49-F238E27FC236}">
              <a16:creationId xmlns:a16="http://schemas.microsoft.com/office/drawing/2014/main" id="{00000000-0008-0000-0500-000069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74" name="Text Box 15">
          <a:extLst>
            <a:ext uri="{FF2B5EF4-FFF2-40B4-BE49-F238E27FC236}">
              <a16:creationId xmlns:a16="http://schemas.microsoft.com/office/drawing/2014/main" id="{00000000-0008-0000-0500-00006A030000}"/>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75" name="Text Box 15">
          <a:extLst>
            <a:ext uri="{FF2B5EF4-FFF2-40B4-BE49-F238E27FC236}">
              <a16:creationId xmlns:a16="http://schemas.microsoft.com/office/drawing/2014/main" id="{00000000-0008-0000-0500-00006B030000}"/>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76" name="Text Box 15">
          <a:extLst>
            <a:ext uri="{FF2B5EF4-FFF2-40B4-BE49-F238E27FC236}">
              <a16:creationId xmlns:a16="http://schemas.microsoft.com/office/drawing/2014/main" id="{00000000-0008-0000-0500-00006C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77" name="Text Box 15">
          <a:extLst>
            <a:ext uri="{FF2B5EF4-FFF2-40B4-BE49-F238E27FC236}">
              <a16:creationId xmlns:a16="http://schemas.microsoft.com/office/drawing/2014/main" id="{00000000-0008-0000-0500-00006D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78" name="Text Box 15">
          <a:extLst>
            <a:ext uri="{FF2B5EF4-FFF2-40B4-BE49-F238E27FC236}">
              <a16:creationId xmlns:a16="http://schemas.microsoft.com/office/drawing/2014/main" id="{00000000-0008-0000-0500-00006E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79" name="Text Box 15">
          <a:extLst>
            <a:ext uri="{FF2B5EF4-FFF2-40B4-BE49-F238E27FC236}">
              <a16:creationId xmlns:a16="http://schemas.microsoft.com/office/drawing/2014/main" id="{00000000-0008-0000-0500-00006F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80" name="Text Box 15">
          <a:extLst>
            <a:ext uri="{FF2B5EF4-FFF2-40B4-BE49-F238E27FC236}">
              <a16:creationId xmlns:a16="http://schemas.microsoft.com/office/drawing/2014/main" id="{00000000-0008-0000-0500-000070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81" name="Text Box 15">
          <a:extLst>
            <a:ext uri="{FF2B5EF4-FFF2-40B4-BE49-F238E27FC236}">
              <a16:creationId xmlns:a16="http://schemas.microsoft.com/office/drawing/2014/main" id="{00000000-0008-0000-0500-000071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82" name="Text Box 15">
          <a:extLst>
            <a:ext uri="{FF2B5EF4-FFF2-40B4-BE49-F238E27FC236}">
              <a16:creationId xmlns:a16="http://schemas.microsoft.com/office/drawing/2014/main" id="{00000000-0008-0000-0500-000072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83" name="Text Box 15">
          <a:extLst>
            <a:ext uri="{FF2B5EF4-FFF2-40B4-BE49-F238E27FC236}">
              <a16:creationId xmlns:a16="http://schemas.microsoft.com/office/drawing/2014/main" id="{00000000-0008-0000-0500-000073030000}"/>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84" name="Text Box 15">
          <a:extLst>
            <a:ext uri="{FF2B5EF4-FFF2-40B4-BE49-F238E27FC236}">
              <a16:creationId xmlns:a16="http://schemas.microsoft.com/office/drawing/2014/main" id="{00000000-0008-0000-0500-000074030000}"/>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85" name="Text Box 15">
          <a:extLst>
            <a:ext uri="{FF2B5EF4-FFF2-40B4-BE49-F238E27FC236}">
              <a16:creationId xmlns:a16="http://schemas.microsoft.com/office/drawing/2014/main" id="{00000000-0008-0000-0500-000075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86" name="Text Box 15">
          <a:extLst>
            <a:ext uri="{FF2B5EF4-FFF2-40B4-BE49-F238E27FC236}">
              <a16:creationId xmlns:a16="http://schemas.microsoft.com/office/drawing/2014/main" id="{00000000-0008-0000-0500-000076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87" name="Text Box 15">
          <a:extLst>
            <a:ext uri="{FF2B5EF4-FFF2-40B4-BE49-F238E27FC236}">
              <a16:creationId xmlns:a16="http://schemas.microsoft.com/office/drawing/2014/main" id="{00000000-0008-0000-0500-000077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88" name="Text Box 15">
          <a:extLst>
            <a:ext uri="{FF2B5EF4-FFF2-40B4-BE49-F238E27FC236}">
              <a16:creationId xmlns:a16="http://schemas.microsoft.com/office/drawing/2014/main" id="{00000000-0008-0000-0500-000078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89" name="Text Box 15">
          <a:extLst>
            <a:ext uri="{FF2B5EF4-FFF2-40B4-BE49-F238E27FC236}">
              <a16:creationId xmlns:a16="http://schemas.microsoft.com/office/drawing/2014/main" id="{00000000-0008-0000-0500-000079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90" name="Text Box 15">
          <a:extLst>
            <a:ext uri="{FF2B5EF4-FFF2-40B4-BE49-F238E27FC236}">
              <a16:creationId xmlns:a16="http://schemas.microsoft.com/office/drawing/2014/main" id="{00000000-0008-0000-0500-00007A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91" name="Text Box 15">
          <a:extLst>
            <a:ext uri="{FF2B5EF4-FFF2-40B4-BE49-F238E27FC236}">
              <a16:creationId xmlns:a16="http://schemas.microsoft.com/office/drawing/2014/main" id="{00000000-0008-0000-0500-00007B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92" name="Text Box 15">
          <a:extLst>
            <a:ext uri="{FF2B5EF4-FFF2-40B4-BE49-F238E27FC236}">
              <a16:creationId xmlns:a16="http://schemas.microsoft.com/office/drawing/2014/main" id="{00000000-0008-0000-0500-00007C030000}"/>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93" name="Text Box 15">
          <a:extLst>
            <a:ext uri="{FF2B5EF4-FFF2-40B4-BE49-F238E27FC236}">
              <a16:creationId xmlns:a16="http://schemas.microsoft.com/office/drawing/2014/main" id="{00000000-0008-0000-0500-00007D030000}"/>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94" name="Text Box 15">
          <a:extLst>
            <a:ext uri="{FF2B5EF4-FFF2-40B4-BE49-F238E27FC236}">
              <a16:creationId xmlns:a16="http://schemas.microsoft.com/office/drawing/2014/main" id="{00000000-0008-0000-0500-00007E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95" name="Text Box 15">
          <a:extLst>
            <a:ext uri="{FF2B5EF4-FFF2-40B4-BE49-F238E27FC236}">
              <a16:creationId xmlns:a16="http://schemas.microsoft.com/office/drawing/2014/main" id="{00000000-0008-0000-0500-00007F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96" name="Text Box 15">
          <a:extLst>
            <a:ext uri="{FF2B5EF4-FFF2-40B4-BE49-F238E27FC236}">
              <a16:creationId xmlns:a16="http://schemas.microsoft.com/office/drawing/2014/main" id="{00000000-0008-0000-0500-000080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97" name="Text Box 15">
          <a:extLst>
            <a:ext uri="{FF2B5EF4-FFF2-40B4-BE49-F238E27FC236}">
              <a16:creationId xmlns:a16="http://schemas.microsoft.com/office/drawing/2014/main" id="{00000000-0008-0000-0500-000081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98" name="Text Box 15">
          <a:extLst>
            <a:ext uri="{FF2B5EF4-FFF2-40B4-BE49-F238E27FC236}">
              <a16:creationId xmlns:a16="http://schemas.microsoft.com/office/drawing/2014/main" id="{00000000-0008-0000-0500-000082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99" name="Text Box 15">
          <a:extLst>
            <a:ext uri="{FF2B5EF4-FFF2-40B4-BE49-F238E27FC236}">
              <a16:creationId xmlns:a16="http://schemas.microsoft.com/office/drawing/2014/main" id="{00000000-0008-0000-0500-000083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00" name="Text Box 15">
          <a:extLst>
            <a:ext uri="{FF2B5EF4-FFF2-40B4-BE49-F238E27FC236}">
              <a16:creationId xmlns:a16="http://schemas.microsoft.com/office/drawing/2014/main" id="{00000000-0008-0000-0500-000084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01" name="Text Box 15">
          <a:extLst>
            <a:ext uri="{FF2B5EF4-FFF2-40B4-BE49-F238E27FC236}">
              <a16:creationId xmlns:a16="http://schemas.microsoft.com/office/drawing/2014/main" id="{00000000-0008-0000-0500-000085030000}"/>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02" name="Text Box 15">
          <a:extLst>
            <a:ext uri="{FF2B5EF4-FFF2-40B4-BE49-F238E27FC236}">
              <a16:creationId xmlns:a16="http://schemas.microsoft.com/office/drawing/2014/main" id="{00000000-0008-0000-0500-000086030000}"/>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03" name="Text Box 15">
          <a:extLst>
            <a:ext uri="{FF2B5EF4-FFF2-40B4-BE49-F238E27FC236}">
              <a16:creationId xmlns:a16="http://schemas.microsoft.com/office/drawing/2014/main" id="{00000000-0008-0000-0500-000087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04" name="Text Box 15">
          <a:extLst>
            <a:ext uri="{FF2B5EF4-FFF2-40B4-BE49-F238E27FC236}">
              <a16:creationId xmlns:a16="http://schemas.microsoft.com/office/drawing/2014/main" id="{00000000-0008-0000-0500-000088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05" name="Text Box 15">
          <a:extLst>
            <a:ext uri="{FF2B5EF4-FFF2-40B4-BE49-F238E27FC236}">
              <a16:creationId xmlns:a16="http://schemas.microsoft.com/office/drawing/2014/main" id="{00000000-0008-0000-0500-000089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06" name="Text Box 15">
          <a:extLst>
            <a:ext uri="{FF2B5EF4-FFF2-40B4-BE49-F238E27FC236}">
              <a16:creationId xmlns:a16="http://schemas.microsoft.com/office/drawing/2014/main" id="{00000000-0008-0000-0500-00008A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07" name="Text Box 15">
          <a:extLst>
            <a:ext uri="{FF2B5EF4-FFF2-40B4-BE49-F238E27FC236}">
              <a16:creationId xmlns:a16="http://schemas.microsoft.com/office/drawing/2014/main" id="{00000000-0008-0000-0500-00008B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08" name="Text Box 15">
          <a:extLst>
            <a:ext uri="{FF2B5EF4-FFF2-40B4-BE49-F238E27FC236}">
              <a16:creationId xmlns:a16="http://schemas.microsoft.com/office/drawing/2014/main" id="{00000000-0008-0000-0500-00008C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09" name="Text Box 15">
          <a:extLst>
            <a:ext uri="{FF2B5EF4-FFF2-40B4-BE49-F238E27FC236}">
              <a16:creationId xmlns:a16="http://schemas.microsoft.com/office/drawing/2014/main" id="{00000000-0008-0000-0500-00008D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10" name="Text Box 15">
          <a:extLst>
            <a:ext uri="{FF2B5EF4-FFF2-40B4-BE49-F238E27FC236}">
              <a16:creationId xmlns:a16="http://schemas.microsoft.com/office/drawing/2014/main" id="{00000000-0008-0000-0500-00008E030000}"/>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11" name="Text Box 15">
          <a:extLst>
            <a:ext uri="{FF2B5EF4-FFF2-40B4-BE49-F238E27FC236}">
              <a16:creationId xmlns:a16="http://schemas.microsoft.com/office/drawing/2014/main" id="{00000000-0008-0000-0500-00008F030000}"/>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12" name="Text Box 15">
          <a:extLst>
            <a:ext uri="{FF2B5EF4-FFF2-40B4-BE49-F238E27FC236}">
              <a16:creationId xmlns:a16="http://schemas.microsoft.com/office/drawing/2014/main" id="{00000000-0008-0000-0500-000090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13" name="Text Box 15">
          <a:extLst>
            <a:ext uri="{FF2B5EF4-FFF2-40B4-BE49-F238E27FC236}">
              <a16:creationId xmlns:a16="http://schemas.microsoft.com/office/drawing/2014/main" id="{00000000-0008-0000-0500-000091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14" name="Text Box 15">
          <a:extLst>
            <a:ext uri="{FF2B5EF4-FFF2-40B4-BE49-F238E27FC236}">
              <a16:creationId xmlns:a16="http://schemas.microsoft.com/office/drawing/2014/main" id="{00000000-0008-0000-0500-000092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15" name="Text Box 15">
          <a:extLst>
            <a:ext uri="{FF2B5EF4-FFF2-40B4-BE49-F238E27FC236}">
              <a16:creationId xmlns:a16="http://schemas.microsoft.com/office/drawing/2014/main" id="{00000000-0008-0000-0500-000093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16" name="Text Box 15">
          <a:extLst>
            <a:ext uri="{FF2B5EF4-FFF2-40B4-BE49-F238E27FC236}">
              <a16:creationId xmlns:a16="http://schemas.microsoft.com/office/drawing/2014/main" id="{00000000-0008-0000-0500-000094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17" name="Text Box 15">
          <a:extLst>
            <a:ext uri="{FF2B5EF4-FFF2-40B4-BE49-F238E27FC236}">
              <a16:creationId xmlns:a16="http://schemas.microsoft.com/office/drawing/2014/main" id="{00000000-0008-0000-0500-000095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18" name="Text Box 15">
          <a:extLst>
            <a:ext uri="{FF2B5EF4-FFF2-40B4-BE49-F238E27FC236}">
              <a16:creationId xmlns:a16="http://schemas.microsoft.com/office/drawing/2014/main" id="{00000000-0008-0000-0500-000096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19" name="Text Box 15">
          <a:extLst>
            <a:ext uri="{FF2B5EF4-FFF2-40B4-BE49-F238E27FC236}">
              <a16:creationId xmlns:a16="http://schemas.microsoft.com/office/drawing/2014/main" id="{00000000-0008-0000-0500-000097030000}"/>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20" name="Text Box 15">
          <a:extLst>
            <a:ext uri="{FF2B5EF4-FFF2-40B4-BE49-F238E27FC236}">
              <a16:creationId xmlns:a16="http://schemas.microsoft.com/office/drawing/2014/main" id="{00000000-0008-0000-0500-000098030000}"/>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21" name="Text Box 15">
          <a:extLst>
            <a:ext uri="{FF2B5EF4-FFF2-40B4-BE49-F238E27FC236}">
              <a16:creationId xmlns:a16="http://schemas.microsoft.com/office/drawing/2014/main" id="{00000000-0008-0000-0500-000099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22" name="Text Box 15">
          <a:extLst>
            <a:ext uri="{FF2B5EF4-FFF2-40B4-BE49-F238E27FC236}">
              <a16:creationId xmlns:a16="http://schemas.microsoft.com/office/drawing/2014/main" id="{00000000-0008-0000-0500-00009A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23" name="Text Box 15">
          <a:extLst>
            <a:ext uri="{FF2B5EF4-FFF2-40B4-BE49-F238E27FC236}">
              <a16:creationId xmlns:a16="http://schemas.microsoft.com/office/drawing/2014/main" id="{00000000-0008-0000-0500-00009B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24" name="Text Box 15">
          <a:extLst>
            <a:ext uri="{FF2B5EF4-FFF2-40B4-BE49-F238E27FC236}">
              <a16:creationId xmlns:a16="http://schemas.microsoft.com/office/drawing/2014/main" id="{00000000-0008-0000-0500-00009C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25" name="Text Box 15">
          <a:extLst>
            <a:ext uri="{FF2B5EF4-FFF2-40B4-BE49-F238E27FC236}">
              <a16:creationId xmlns:a16="http://schemas.microsoft.com/office/drawing/2014/main" id="{00000000-0008-0000-0500-00009D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26" name="Text Box 15">
          <a:extLst>
            <a:ext uri="{FF2B5EF4-FFF2-40B4-BE49-F238E27FC236}">
              <a16:creationId xmlns:a16="http://schemas.microsoft.com/office/drawing/2014/main" id="{00000000-0008-0000-0500-00009E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27" name="Text Box 15">
          <a:extLst>
            <a:ext uri="{FF2B5EF4-FFF2-40B4-BE49-F238E27FC236}">
              <a16:creationId xmlns:a16="http://schemas.microsoft.com/office/drawing/2014/main" id="{00000000-0008-0000-0500-00009F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28" name="Text Box 15">
          <a:extLst>
            <a:ext uri="{FF2B5EF4-FFF2-40B4-BE49-F238E27FC236}">
              <a16:creationId xmlns:a16="http://schemas.microsoft.com/office/drawing/2014/main" id="{00000000-0008-0000-0500-0000A0030000}"/>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29" name="Text Box 15">
          <a:extLst>
            <a:ext uri="{FF2B5EF4-FFF2-40B4-BE49-F238E27FC236}">
              <a16:creationId xmlns:a16="http://schemas.microsoft.com/office/drawing/2014/main" id="{00000000-0008-0000-0500-0000A1030000}"/>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30" name="Text Box 15">
          <a:extLst>
            <a:ext uri="{FF2B5EF4-FFF2-40B4-BE49-F238E27FC236}">
              <a16:creationId xmlns:a16="http://schemas.microsoft.com/office/drawing/2014/main" id="{00000000-0008-0000-0500-0000A2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31" name="Text Box 15">
          <a:extLst>
            <a:ext uri="{FF2B5EF4-FFF2-40B4-BE49-F238E27FC236}">
              <a16:creationId xmlns:a16="http://schemas.microsoft.com/office/drawing/2014/main" id="{00000000-0008-0000-0500-0000A3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32" name="Text Box 15">
          <a:extLst>
            <a:ext uri="{FF2B5EF4-FFF2-40B4-BE49-F238E27FC236}">
              <a16:creationId xmlns:a16="http://schemas.microsoft.com/office/drawing/2014/main" id="{00000000-0008-0000-0500-0000A4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33" name="Text Box 15">
          <a:extLst>
            <a:ext uri="{FF2B5EF4-FFF2-40B4-BE49-F238E27FC236}">
              <a16:creationId xmlns:a16="http://schemas.microsoft.com/office/drawing/2014/main" id="{00000000-0008-0000-0500-0000A5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34" name="Text Box 15">
          <a:extLst>
            <a:ext uri="{FF2B5EF4-FFF2-40B4-BE49-F238E27FC236}">
              <a16:creationId xmlns:a16="http://schemas.microsoft.com/office/drawing/2014/main" id="{00000000-0008-0000-0500-0000A6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35" name="Text Box 15">
          <a:extLst>
            <a:ext uri="{FF2B5EF4-FFF2-40B4-BE49-F238E27FC236}">
              <a16:creationId xmlns:a16="http://schemas.microsoft.com/office/drawing/2014/main" id="{00000000-0008-0000-0500-0000A7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36" name="Text Box 15">
          <a:extLst>
            <a:ext uri="{FF2B5EF4-FFF2-40B4-BE49-F238E27FC236}">
              <a16:creationId xmlns:a16="http://schemas.microsoft.com/office/drawing/2014/main" id="{00000000-0008-0000-0500-0000A8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37" name="Text Box 15">
          <a:extLst>
            <a:ext uri="{FF2B5EF4-FFF2-40B4-BE49-F238E27FC236}">
              <a16:creationId xmlns:a16="http://schemas.microsoft.com/office/drawing/2014/main" id="{00000000-0008-0000-0500-0000A9030000}"/>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38" name="Text Box 15">
          <a:extLst>
            <a:ext uri="{FF2B5EF4-FFF2-40B4-BE49-F238E27FC236}">
              <a16:creationId xmlns:a16="http://schemas.microsoft.com/office/drawing/2014/main" id="{00000000-0008-0000-0500-0000AA030000}"/>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39" name="Text Box 15">
          <a:extLst>
            <a:ext uri="{FF2B5EF4-FFF2-40B4-BE49-F238E27FC236}">
              <a16:creationId xmlns:a16="http://schemas.microsoft.com/office/drawing/2014/main" id="{00000000-0008-0000-0500-0000AB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40" name="Text Box 15">
          <a:extLst>
            <a:ext uri="{FF2B5EF4-FFF2-40B4-BE49-F238E27FC236}">
              <a16:creationId xmlns:a16="http://schemas.microsoft.com/office/drawing/2014/main" id="{00000000-0008-0000-0500-0000AC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41" name="Text Box 15">
          <a:extLst>
            <a:ext uri="{FF2B5EF4-FFF2-40B4-BE49-F238E27FC236}">
              <a16:creationId xmlns:a16="http://schemas.microsoft.com/office/drawing/2014/main" id="{00000000-0008-0000-0500-0000AD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42" name="Text Box 15">
          <a:extLst>
            <a:ext uri="{FF2B5EF4-FFF2-40B4-BE49-F238E27FC236}">
              <a16:creationId xmlns:a16="http://schemas.microsoft.com/office/drawing/2014/main" id="{00000000-0008-0000-0500-0000AE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43" name="Text Box 15">
          <a:extLst>
            <a:ext uri="{FF2B5EF4-FFF2-40B4-BE49-F238E27FC236}">
              <a16:creationId xmlns:a16="http://schemas.microsoft.com/office/drawing/2014/main" id="{00000000-0008-0000-0500-0000AF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44" name="Text Box 15">
          <a:extLst>
            <a:ext uri="{FF2B5EF4-FFF2-40B4-BE49-F238E27FC236}">
              <a16:creationId xmlns:a16="http://schemas.microsoft.com/office/drawing/2014/main" id="{00000000-0008-0000-0500-0000B0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45" name="Text Box 15">
          <a:extLst>
            <a:ext uri="{FF2B5EF4-FFF2-40B4-BE49-F238E27FC236}">
              <a16:creationId xmlns:a16="http://schemas.microsoft.com/office/drawing/2014/main" id="{00000000-0008-0000-0500-0000B1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46" name="Text Box 15">
          <a:extLst>
            <a:ext uri="{FF2B5EF4-FFF2-40B4-BE49-F238E27FC236}">
              <a16:creationId xmlns:a16="http://schemas.microsoft.com/office/drawing/2014/main" id="{00000000-0008-0000-0500-0000B2030000}"/>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47" name="Text Box 15">
          <a:extLst>
            <a:ext uri="{FF2B5EF4-FFF2-40B4-BE49-F238E27FC236}">
              <a16:creationId xmlns:a16="http://schemas.microsoft.com/office/drawing/2014/main" id="{00000000-0008-0000-0500-0000B3030000}"/>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48" name="Text Box 15">
          <a:extLst>
            <a:ext uri="{FF2B5EF4-FFF2-40B4-BE49-F238E27FC236}">
              <a16:creationId xmlns:a16="http://schemas.microsoft.com/office/drawing/2014/main" id="{00000000-0008-0000-0500-0000B4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49" name="Text Box 15">
          <a:extLst>
            <a:ext uri="{FF2B5EF4-FFF2-40B4-BE49-F238E27FC236}">
              <a16:creationId xmlns:a16="http://schemas.microsoft.com/office/drawing/2014/main" id="{00000000-0008-0000-0500-0000B5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50" name="Text Box 15">
          <a:extLst>
            <a:ext uri="{FF2B5EF4-FFF2-40B4-BE49-F238E27FC236}">
              <a16:creationId xmlns:a16="http://schemas.microsoft.com/office/drawing/2014/main" id="{00000000-0008-0000-0500-0000B6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51" name="Text Box 15">
          <a:extLst>
            <a:ext uri="{FF2B5EF4-FFF2-40B4-BE49-F238E27FC236}">
              <a16:creationId xmlns:a16="http://schemas.microsoft.com/office/drawing/2014/main" id="{00000000-0008-0000-0500-0000B7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52" name="Text Box 15">
          <a:extLst>
            <a:ext uri="{FF2B5EF4-FFF2-40B4-BE49-F238E27FC236}">
              <a16:creationId xmlns:a16="http://schemas.microsoft.com/office/drawing/2014/main" id="{00000000-0008-0000-0500-0000B8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53" name="Text Box 15">
          <a:extLst>
            <a:ext uri="{FF2B5EF4-FFF2-40B4-BE49-F238E27FC236}">
              <a16:creationId xmlns:a16="http://schemas.microsoft.com/office/drawing/2014/main" id="{00000000-0008-0000-0500-0000B9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54" name="Text Box 15">
          <a:extLst>
            <a:ext uri="{FF2B5EF4-FFF2-40B4-BE49-F238E27FC236}">
              <a16:creationId xmlns:a16="http://schemas.microsoft.com/office/drawing/2014/main" id="{00000000-0008-0000-0500-0000BA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55" name="Text Box 15">
          <a:extLst>
            <a:ext uri="{FF2B5EF4-FFF2-40B4-BE49-F238E27FC236}">
              <a16:creationId xmlns:a16="http://schemas.microsoft.com/office/drawing/2014/main" id="{00000000-0008-0000-0500-0000BB030000}"/>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56" name="Text Box 15">
          <a:extLst>
            <a:ext uri="{FF2B5EF4-FFF2-40B4-BE49-F238E27FC236}">
              <a16:creationId xmlns:a16="http://schemas.microsoft.com/office/drawing/2014/main" id="{00000000-0008-0000-0500-0000BC030000}"/>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57" name="Text Box 15">
          <a:extLst>
            <a:ext uri="{FF2B5EF4-FFF2-40B4-BE49-F238E27FC236}">
              <a16:creationId xmlns:a16="http://schemas.microsoft.com/office/drawing/2014/main" id="{00000000-0008-0000-0500-0000BD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58" name="Text Box 15">
          <a:extLst>
            <a:ext uri="{FF2B5EF4-FFF2-40B4-BE49-F238E27FC236}">
              <a16:creationId xmlns:a16="http://schemas.microsoft.com/office/drawing/2014/main" id="{00000000-0008-0000-0500-0000BE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59" name="Text Box 15">
          <a:extLst>
            <a:ext uri="{FF2B5EF4-FFF2-40B4-BE49-F238E27FC236}">
              <a16:creationId xmlns:a16="http://schemas.microsoft.com/office/drawing/2014/main" id="{00000000-0008-0000-0500-0000BF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60" name="Text Box 15">
          <a:extLst>
            <a:ext uri="{FF2B5EF4-FFF2-40B4-BE49-F238E27FC236}">
              <a16:creationId xmlns:a16="http://schemas.microsoft.com/office/drawing/2014/main" id="{00000000-0008-0000-0500-0000C0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61" name="Text Box 15">
          <a:extLst>
            <a:ext uri="{FF2B5EF4-FFF2-40B4-BE49-F238E27FC236}">
              <a16:creationId xmlns:a16="http://schemas.microsoft.com/office/drawing/2014/main" id="{00000000-0008-0000-0500-0000C1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62" name="Text Box 15">
          <a:extLst>
            <a:ext uri="{FF2B5EF4-FFF2-40B4-BE49-F238E27FC236}">
              <a16:creationId xmlns:a16="http://schemas.microsoft.com/office/drawing/2014/main" id="{00000000-0008-0000-0500-0000C2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63" name="Text Box 15">
          <a:extLst>
            <a:ext uri="{FF2B5EF4-FFF2-40B4-BE49-F238E27FC236}">
              <a16:creationId xmlns:a16="http://schemas.microsoft.com/office/drawing/2014/main" id="{00000000-0008-0000-0500-0000C3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64" name="Text Box 15">
          <a:extLst>
            <a:ext uri="{FF2B5EF4-FFF2-40B4-BE49-F238E27FC236}">
              <a16:creationId xmlns:a16="http://schemas.microsoft.com/office/drawing/2014/main" id="{00000000-0008-0000-0500-0000C4030000}"/>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65" name="Text Box 15">
          <a:extLst>
            <a:ext uri="{FF2B5EF4-FFF2-40B4-BE49-F238E27FC236}">
              <a16:creationId xmlns:a16="http://schemas.microsoft.com/office/drawing/2014/main" id="{00000000-0008-0000-0500-0000C5030000}"/>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66" name="Text Box 15">
          <a:extLst>
            <a:ext uri="{FF2B5EF4-FFF2-40B4-BE49-F238E27FC236}">
              <a16:creationId xmlns:a16="http://schemas.microsoft.com/office/drawing/2014/main" id="{00000000-0008-0000-0500-0000C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67" name="Text Box 15">
          <a:extLst>
            <a:ext uri="{FF2B5EF4-FFF2-40B4-BE49-F238E27FC236}">
              <a16:creationId xmlns:a16="http://schemas.microsoft.com/office/drawing/2014/main" id="{00000000-0008-0000-0500-0000C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68" name="Text Box 15">
          <a:extLst>
            <a:ext uri="{FF2B5EF4-FFF2-40B4-BE49-F238E27FC236}">
              <a16:creationId xmlns:a16="http://schemas.microsoft.com/office/drawing/2014/main" id="{00000000-0008-0000-0500-0000C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69" name="Text Box 15">
          <a:extLst>
            <a:ext uri="{FF2B5EF4-FFF2-40B4-BE49-F238E27FC236}">
              <a16:creationId xmlns:a16="http://schemas.microsoft.com/office/drawing/2014/main" id="{00000000-0008-0000-0500-0000C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70" name="Text Box 15">
          <a:extLst>
            <a:ext uri="{FF2B5EF4-FFF2-40B4-BE49-F238E27FC236}">
              <a16:creationId xmlns:a16="http://schemas.microsoft.com/office/drawing/2014/main" id="{00000000-0008-0000-0500-0000C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71" name="Text Box 15">
          <a:extLst>
            <a:ext uri="{FF2B5EF4-FFF2-40B4-BE49-F238E27FC236}">
              <a16:creationId xmlns:a16="http://schemas.microsoft.com/office/drawing/2014/main" id="{00000000-0008-0000-0500-0000C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72" name="Text Box 15">
          <a:extLst>
            <a:ext uri="{FF2B5EF4-FFF2-40B4-BE49-F238E27FC236}">
              <a16:creationId xmlns:a16="http://schemas.microsoft.com/office/drawing/2014/main" id="{00000000-0008-0000-0500-0000C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73" name="Text Box 15">
          <a:extLst>
            <a:ext uri="{FF2B5EF4-FFF2-40B4-BE49-F238E27FC236}">
              <a16:creationId xmlns:a16="http://schemas.microsoft.com/office/drawing/2014/main" id="{00000000-0008-0000-0500-0000C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74" name="Text Box 15">
          <a:extLst>
            <a:ext uri="{FF2B5EF4-FFF2-40B4-BE49-F238E27FC236}">
              <a16:creationId xmlns:a16="http://schemas.microsoft.com/office/drawing/2014/main" id="{00000000-0008-0000-0500-0000C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75" name="Text Box 15">
          <a:extLst>
            <a:ext uri="{FF2B5EF4-FFF2-40B4-BE49-F238E27FC236}">
              <a16:creationId xmlns:a16="http://schemas.microsoft.com/office/drawing/2014/main" id="{00000000-0008-0000-0500-0000C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76" name="Text Box 15">
          <a:extLst>
            <a:ext uri="{FF2B5EF4-FFF2-40B4-BE49-F238E27FC236}">
              <a16:creationId xmlns:a16="http://schemas.microsoft.com/office/drawing/2014/main" id="{00000000-0008-0000-0500-0000D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77" name="Text Box 15">
          <a:extLst>
            <a:ext uri="{FF2B5EF4-FFF2-40B4-BE49-F238E27FC236}">
              <a16:creationId xmlns:a16="http://schemas.microsoft.com/office/drawing/2014/main" id="{00000000-0008-0000-0500-0000D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78" name="Text Box 15">
          <a:extLst>
            <a:ext uri="{FF2B5EF4-FFF2-40B4-BE49-F238E27FC236}">
              <a16:creationId xmlns:a16="http://schemas.microsoft.com/office/drawing/2014/main" id="{00000000-0008-0000-0500-0000D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79" name="Text Box 15">
          <a:extLst>
            <a:ext uri="{FF2B5EF4-FFF2-40B4-BE49-F238E27FC236}">
              <a16:creationId xmlns:a16="http://schemas.microsoft.com/office/drawing/2014/main" id="{00000000-0008-0000-0500-0000D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80" name="Text Box 15">
          <a:extLst>
            <a:ext uri="{FF2B5EF4-FFF2-40B4-BE49-F238E27FC236}">
              <a16:creationId xmlns:a16="http://schemas.microsoft.com/office/drawing/2014/main" id="{00000000-0008-0000-0500-0000D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81" name="Text Box 15">
          <a:extLst>
            <a:ext uri="{FF2B5EF4-FFF2-40B4-BE49-F238E27FC236}">
              <a16:creationId xmlns:a16="http://schemas.microsoft.com/office/drawing/2014/main" id="{00000000-0008-0000-0500-0000D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82" name="Text Box 15">
          <a:extLst>
            <a:ext uri="{FF2B5EF4-FFF2-40B4-BE49-F238E27FC236}">
              <a16:creationId xmlns:a16="http://schemas.microsoft.com/office/drawing/2014/main" id="{00000000-0008-0000-0500-0000D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83" name="Text Box 15">
          <a:extLst>
            <a:ext uri="{FF2B5EF4-FFF2-40B4-BE49-F238E27FC236}">
              <a16:creationId xmlns:a16="http://schemas.microsoft.com/office/drawing/2014/main" id="{00000000-0008-0000-0500-0000D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84" name="Text Box 15">
          <a:extLst>
            <a:ext uri="{FF2B5EF4-FFF2-40B4-BE49-F238E27FC236}">
              <a16:creationId xmlns:a16="http://schemas.microsoft.com/office/drawing/2014/main" id="{00000000-0008-0000-0500-0000D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85" name="Text Box 15">
          <a:extLst>
            <a:ext uri="{FF2B5EF4-FFF2-40B4-BE49-F238E27FC236}">
              <a16:creationId xmlns:a16="http://schemas.microsoft.com/office/drawing/2014/main" id="{00000000-0008-0000-0500-0000D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86" name="Text Box 15">
          <a:extLst>
            <a:ext uri="{FF2B5EF4-FFF2-40B4-BE49-F238E27FC236}">
              <a16:creationId xmlns:a16="http://schemas.microsoft.com/office/drawing/2014/main" id="{00000000-0008-0000-0500-0000D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87" name="Text Box 15">
          <a:extLst>
            <a:ext uri="{FF2B5EF4-FFF2-40B4-BE49-F238E27FC236}">
              <a16:creationId xmlns:a16="http://schemas.microsoft.com/office/drawing/2014/main" id="{00000000-0008-0000-0500-0000D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88" name="Text Box 15">
          <a:extLst>
            <a:ext uri="{FF2B5EF4-FFF2-40B4-BE49-F238E27FC236}">
              <a16:creationId xmlns:a16="http://schemas.microsoft.com/office/drawing/2014/main" id="{00000000-0008-0000-0500-0000D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89" name="Text Box 15">
          <a:extLst>
            <a:ext uri="{FF2B5EF4-FFF2-40B4-BE49-F238E27FC236}">
              <a16:creationId xmlns:a16="http://schemas.microsoft.com/office/drawing/2014/main" id="{00000000-0008-0000-0500-0000D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90" name="Text Box 15">
          <a:extLst>
            <a:ext uri="{FF2B5EF4-FFF2-40B4-BE49-F238E27FC236}">
              <a16:creationId xmlns:a16="http://schemas.microsoft.com/office/drawing/2014/main" id="{00000000-0008-0000-0500-0000D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91" name="Text Box 15">
          <a:extLst>
            <a:ext uri="{FF2B5EF4-FFF2-40B4-BE49-F238E27FC236}">
              <a16:creationId xmlns:a16="http://schemas.microsoft.com/office/drawing/2014/main" id="{00000000-0008-0000-0500-0000D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92" name="Text Box 15">
          <a:extLst>
            <a:ext uri="{FF2B5EF4-FFF2-40B4-BE49-F238E27FC236}">
              <a16:creationId xmlns:a16="http://schemas.microsoft.com/office/drawing/2014/main" id="{00000000-0008-0000-0500-0000E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93" name="Text Box 15">
          <a:extLst>
            <a:ext uri="{FF2B5EF4-FFF2-40B4-BE49-F238E27FC236}">
              <a16:creationId xmlns:a16="http://schemas.microsoft.com/office/drawing/2014/main" id="{00000000-0008-0000-0500-0000E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94" name="Text Box 15">
          <a:extLst>
            <a:ext uri="{FF2B5EF4-FFF2-40B4-BE49-F238E27FC236}">
              <a16:creationId xmlns:a16="http://schemas.microsoft.com/office/drawing/2014/main" id="{00000000-0008-0000-0500-0000E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95" name="Text Box 15">
          <a:extLst>
            <a:ext uri="{FF2B5EF4-FFF2-40B4-BE49-F238E27FC236}">
              <a16:creationId xmlns:a16="http://schemas.microsoft.com/office/drawing/2014/main" id="{00000000-0008-0000-0500-0000E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96" name="Text Box 15">
          <a:extLst>
            <a:ext uri="{FF2B5EF4-FFF2-40B4-BE49-F238E27FC236}">
              <a16:creationId xmlns:a16="http://schemas.microsoft.com/office/drawing/2014/main" id="{00000000-0008-0000-0500-0000E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97" name="Text Box 15">
          <a:extLst>
            <a:ext uri="{FF2B5EF4-FFF2-40B4-BE49-F238E27FC236}">
              <a16:creationId xmlns:a16="http://schemas.microsoft.com/office/drawing/2014/main" id="{00000000-0008-0000-0500-0000E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98" name="Text Box 15">
          <a:extLst>
            <a:ext uri="{FF2B5EF4-FFF2-40B4-BE49-F238E27FC236}">
              <a16:creationId xmlns:a16="http://schemas.microsoft.com/office/drawing/2014/main" id="{00000000-0008-0000-0500-0000E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99" name="Text Box 15">
          <a:extLst>
            <a:ext uri="{FF2B5EF4-FFF2-40B4-BE49-F238E27FC236}">
              <a16:creationId xmlns:a16="http://schemas.microsoft.com/office/drawing/2014/main" id="{00000000-0008-0000-0500-0000E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00" name="Text Box 15">
          <a:extLst>
            <a:ext uri="{FF2B5EF4-FFF2-40B4-BE49-F238E27FC236}">
              <a16:creationId xmlns:a16="http://schemas.microsoft.com/office/drawing/2014/main" id="{00000000-0008-0000-0500-0000E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01" name="Text Box 15">
          <a:extLst>
            <a:ext uri="{FF2B5EF4-FFF2-40B4-BE49-F238E27FC236}">
              <a16:creationId xmlns:a16="http://schemas.microsoft.com/office/drawing/2014/main" id="{00000000-0008-0000-0500-0000E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02" name="Text Box 15">
          <a:extLst>
            <a:ext uri="{FF2B5EF4-FFF2-40B4-BE49-F238E27FC236}">
              <a16:creationId xmlns:a16="http://schemas.microsoft.com/office/drawing/2014/main" id="{00000000-0008-0000-0500-0000E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03" name="Text Box 15">
          <a:extLst>
            <a:ext uri="{FF2B5EF4-FFF2-40B4-BE49-F238E27FC236}">
              <a16:creationId xmlns:a16="http://schemas.microsoft.com/office/drawing/2014/main" id="{00000000-0008-0000-0500-0000E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04" name="Text Box 15">
          <a:extLst>
            <a:ext uri="{FF2B5EF4-FFF2-40B4-BE49-F238E27FC236}">
              <a16:creationId xmlns:a16="http://schemas.microsoft.com/office/drawing/2014/main" id="{00000000-0008-0000-0500-0000E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05" name="Text Box 15">
          <a:extLst>
            <a:ext uri="{FF2B5EF4-FFF2-40B4-BE49-F238E27FC236}">
              <a16:creationId xmlns:a16="http://schemas.microsoft.com/office/drawing/2014/main" id="{00000000-0008-0000-0500-0000E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06" name="Text Box 15">
          <a:extLst>
            <a:ext uri="{FF2B5EF4-FFF2-40B4-BE49-F238E27FC236}">
              <a16:creationId xmlns:a16="http://schemas.microsoft.com/office/drawing/2014/main" id="{00000000-0008-0000-0500-0000E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07" name="Text Box 15">
          <a:extLst>
            <a:ext uri="{FF2B5EF4-FFF2-40B4-BE49-F238E27FC236}">
              <a16:creationId xmlns:a16="http://schemas.microsoft.com/office/drawing/2014/main" id="{00000000-0008-0000-0500-0000E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08" name="Text Box 15">
          <a:extLst>
            <a:ext uri="{FF2B5EF4-FFF2-40B4-BE49-F238E27FC236}">
              <a16:creationId xmlns:a16="http://schemas.microsoft.com/office/drawing/2014/main" id="{00000000-0008-0000-0500-0000F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09" name="Text Box 15">
          <a:extLst>
            <a:ext uri="{FF2B5EF4-FFF2-40B4-BE49-F238E27FC236}">
              <a16:creationId xmlns:a16="http://schemas.microsoft.com/office/drawing/2014/main" id="{00000000-0008-0000-0500-0000F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10" name="Text Box 15">
          <a:extLst>
            <a:ext uri="{FF2B5EF4-FFF2-40B4-BE49-F238E27FC236}">
              <a16:creationId xmlns:a16="http://schemas.microsoft.com/office/drawing/2014/main" id="{00000000-0008-0000-0500-0000F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11" name="Text Box 15">
          <a:extLst>
            <a:ext uri="{FF2B5EF4-FFF2-40B4-BE49-F238E27FC236}">
              <a16:creationId xmlns:a16="http://schemas.microsoft.com/office/drawing/2014/main" id="{00000000-0008-0000-0500-0000F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12" name="Text Box 15">
          <a:extLst>
            <a:ext uri="{FF2B5EF4-FFF2-40B4-BE49-F238E27FC236}">
              <a16:creationId xmlns:a16="http://schemas.microsoft.com/office/drawing/2014/main" id="{00000000-0008-0000-0500-0000F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13" name="Text Box 15">
          <a:extLst>
            <a:ext uri="{FF2B5EF4-FFF2-40B4-BE49-F238E27FC236}">
              <a16:creationId xmlns:a16="http://schemas.microsoft.com/office/drawing/2014/main" id="{00000000-0008-0000-0500-0000F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14" name="Text Box 15">
          <a:extLst>
            <a:ext uri="{FF2B5EF4-FFF2-40B4-BE49-F238E27FC236}">
              <a16:creationId xmlns:a16="http://schemas.microsoft.com/office/drawing/2014/main" id="{00000000-0008-0000-0500-0000F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15" name="Text Box 15">
          <a:extLst>
            <a:ext uri="{FF2B5EF4-FFF2-40B4-BE49-F238E27FC236}">
              <a16:creationId xmlns:a16="http://schemas.microsoft.com/office/drawing/2014/main" id="{00000000-0008-0000-0500-0000F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16" name="Text Box 15">
          <a:extLst>
            <a:ext uri="{FF2B5EF4-FFF2-40B4-BE49-F238E27FC236}">
              <a16:creationId xmlns:a16="http://schemas.microsoft.com/office/drawing/2014/main" id="{00000000-0008-0000-0500-0000F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17" name="Text Box 15">
          <a:extLst>
            <a:ext uri="{FF2B5EF4-FFF2-40B4-BE49-F238E27FC236}">
              <a16:creationId xmlns:a16="http://schemas.microsoft.com/office/drawing/2014/main" id="{00000000-0008-0000-0500-0000F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18" name="Text Box 15">
          <a:extLst>
            <a:ext uri="{FF2B5EF4-FFF2-40B4-BE49-F238E27FC236}">
              <a16:creationId xmlns:a16="http://schemas.microsoft.com/office/drawing/2014/main" id="{00000000-0008-0000-0500-0000F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19" name="Text Box 15">
          <a:extLst>
            <a:ext uri="{FF2B5EF4-FFF2-40B4-BE49-F238E27FC236}">
              <a16:creationId xmlns:a16="http://schemas.microsoft.com/office/drawing/2014/main" id="{00000000-0008-0000-0500-0000F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20" name="Text Box 15">
          <a:extLst>
            <a:ext uri="{FF2B5EF4-FFF2-40B4-BE49-F238E27FC236}">
              <a16:creationId xmlns:a16="http://schemas.microsoft.com/office/drawing/2014/main" id="{00000000-0008-0000-0500-0000F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21" name="Text Box 15">
          <a:extLst>
            <a:ext uri="{FF2B5EF4-FFF2-40B4-BE49-F238E27FC236}">
              <a16:creationId xmlns:a16="http://schemas.microsoft.com/office/drawing/2014/main" id="{00000000-0008-0000-0500-0000F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22" name="Text Box 15">
          <a:extLst>
            <a:ext uri="{FF2B5EF4-FFF2-40B4-BE49-F238E27FC236}">
              <a16:creationId xmlns:a16="http://schemas.microsoft.com/office/drawing/2014/main" id="{00000000-0008-0000-0500-0000F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23" name="Text Box 15">
          <a:extLst>
            <a:ext uri="{FF2B5EF4-FFF2-40B4-BE49-F238E27FC236}">
              <a16:creationId xmlns:a16="http://schemas.microsoft.com/office/drawing/2014/main" id="{00000000-0008-0000-0500-0000F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24" name="Text Box 15">
          <a:extLst>
            <a:ext uri="{FF2B5EF4-FFF2-40B4-BE49-F238E27FC236}">
              <a16:creationId xmlns:a16="http://schemas.microsoft.com/office/drawing/2014/main" id="{00000000-0008-0000-0500-00000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25" name="Text Box 15">
          <a:extLst>
            <a:ext uri="{FF2B5EF4-FFF2-40B4-BE49-F238E27FC236}">
              <a16:creationId xmlns:a16="http://schemas.microsoft.com/office/drawing/2014/main" id="{00000000-0008-0000-0500-00000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26" name="Text Box 15">
          <a:extLst>
            <a:ext uri="{FF2B5EF4-FFF2-40B4-BE49-F238E27FC236}">
              <a16:creationId xmlns:a16="http://schemas.microsoft.com/office/drawing/2014/main" id="{00000000-0008-0000-0500-00000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27" name="Text Box 15">
          <a:extLst>
            <a:ext uri="{FF2B5EF4-FFF2-40B4-BE49-F238E27FC236}">
              <a16:creationId xmlns:a16="http://schemas.microsoft.com/office/drawing/2014/main" id="{00000000-0008-0000-0500-00000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28" name="Text Box 15">
          <a:extLst>
            <a:ext uri="{FF2B5EF4-FFF2-40B4-BE49-F238E27FC236}">
              <a16:creationId xmlns:a16="http://schemas.microsoft.com/office/drawing/2014/main" id="{00000000-0008-0000-0500-00000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29" name="Text Box 15">
          <a:extLst>
            <a:ext uri="{FF2B5EF4-FFF2-40B4-BE49-F238E27FC236}">
              <a16:creationId xmlns:a16="http://schemas.microsoft.com/office/drawing/2014/main" id="{00000000-0008-0000-0500-00000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30" name="Text Box 15">
          <a:extLst>
            <a:ext uri="{FF2B5EF4-FFF2-40B4-BE49-F238E27FC236}">
              <a16:creationId xmlns:a16="http://schemas.microsoft.com/office/drawing/2014/main" id="{00000000-0008-0000-0500-00000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31" name="Text Box 15">
          <a:extLst>
            <a:ext uri="{FF2B5EF4-FFF2-40B4-BE49-F238E27FC236}">
              <a16:creationId xmlns:a16="http://schemas.microsoft.com/office/drawing/2014/main" id="{00000000-0008-0000-0500-00000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32" name="Text Box 15">
          <a:extLst>
            <a:ext uri="{FF2B5EF4-FFF2-40B4-BE49-F238E27FC236}">
              <a16:creationId xmlns:a16="http://schemas.microsoft.com/office/drawing/2014/main" id="{00000000-0008-0000-0500-00000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33" name="Text Box 15">
          <a:extLst>
            <a:ext uri="{FF2B5EF4-FFF2-40B4-BE49-F238E27FC236}">
              <a16:creationId xmlns:a16="http://schemas.microsoft.com/office/drawing/2014/main" id="{00000000-0008-0000-0500-00000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34" name="Text Box 15">
          <a:extLst>
            <a:ext uri="{FF2B5EF4-FFF2-40B4-BE49-F238E27FC236}">
              <a16:creationId xmlns:a16="http://schemas.microsoft.com/office/drawing/2014/main" id="{00000000-0008-0000-0500-00000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35" name="Text Box 15">
          <a:extLst>
            <a:ext uri="{FF2B5EF4-FFF2-40B4-BE49-F238E27FC236}">
              <a16:creationId xmlns:a16="http://schemas.microsoft.com/office/drawing/2014/main" id="{00000000-0008-0000-0500-00000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36" name="Text Box 15">
          <a:extLst>
            <a:ext uri="{FF2B5EF4-FFF2-40B4-BE49-F238E27FC236}">
              <a16:creationId xmlns:a16="http://schemas.microsoft.com/office/drawing/2014/main" id="{00000000-0008-0000-0500-00000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37" name="Text Box 15">
          <a:extLst>
            <a:ext uri="{FF2B5EF4-FFF2-40B4-BE49-F238E27FC236}">
              <a16:creationId xmlns:a16="http://schemas.microsoft.com/office/drawing/2014/main" id="{00000000-0008-0000-0500-00000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38" name="Text Box 15">
          <a:extLst>
            <a:ext uri="{FF2B5EF4-FFF2-40B4-BE49-F238E27FC236}">
              <a16:creationId xmlns:a16="http://schemas.microsoft.com/office/drawing/2014/main" id="{00000000-0008-0000-0500-00000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39" name="Text Box 15">
          <a:extLst>
            <a:ext uri="{FF2B5EF4-FFF2-40B4-BE49-F238E27FC236}">
              <a16:creationId xmlns:a16="http://schemas.microsoft.com/office/drawing/2014/main" id="{00000000-0008-0000-0500-00000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40" name="Text Box 15">
          <a:extLst>
            <a:ext uri="{FF2B5EF4-FFF2-40B4-BE49-F238E27FC236}">
              <a16:creationId xmlns:a16="http://schemas.microsoft.com/office/drawing/2014/main" id="{00000000-0008-0000-0500-00001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41" name="Text Box 15">
          <a:extLst>
            <a:ext uri="{FF2B5EF4-FFF2-40B4-BE49-F238E27FC236}">
              <a16:creationId xmlns:a16="http://schemas.microsoft.com/office/drawing/2014/main" id="{00000000-0008-0000-0500-00001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42" name="Text Box 15">
          <a:extLst>
            <a:ext uri="{FF2B5EF4-FFF2-40B4-BE49-F238E27FC236}">
              <a16:creationId xmlns:a16="http://schemas.microsoft.com/office/drawing/2014/main" id="{00000000-0008-0000-0500-00001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43" name="Text Box 15">
          <a:extLst>
            <a:ext uri="{FF2B5EF4-FFF2-40B4-BE49-F238E27FC236}">
              <a16:creationId xmlns:a16="http://schemas.microsoft.com/office/drawing/2014/main" id="{00000000-0008-0000-0500-00001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44" name="Text Box 15">
          <a:extLst>
            <a:ext uri="{FF2B5EF4-FFF2-40B4-BE49-F238E27FC236}">
              <a16:creationId xmlns:a16="http://schemas.microsoft.com/office/drawing/2014/main" id="{00000000-0008-0000-0500-00001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45" name="Text Box 15">
          <a:extLst>
            <a:ext uri="{FF2B5EF4-FFF2-40B4-BE49-F238E27FC236}">
              <a16:creationId xmlns:a16="http://schemas.microsoft.com/office/drawing/2014/main" id="{00000000-0008-0000-0500-00001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46" name="Text Box 15">
          <a:extLst>
            <a:ext uri="{FF2B5EF4-FFF2-40B4-BE49-F238E27FC236}">
              <a16:creationId xmlns:a16="http://schemas.microsoft.com/office/drawing/2014/main" id="{00000000-0008-0000-0500-00001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47" name="Text Box 15">
          <a:extLst>
            <a:ext uri="{FF2B5EF4-FFF2-40B4-BE49-F238E27FC236}">
              <a16:creationId xmlns:a16="http://schemas.microsoft.com/office/drawing/2014/main" id="{00000000-0008-0000-0500-00001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48" name="Text Box 15">
          <a:extLst>
            <a:ext uri="{FF2B5EF4-FFF2-40B4-BE49-F238E27FC236}">
              <a16:creationId xmlns:a16="http://schemas.microsoft.com/office/drawing/2014/main" id="{00000000-0008-0000-0500-00001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49" name="Text Box 15">
          <a:extLst>
            <a:ext uri="{FF2B5EF4-FFF2-40B4-BE49-F238E27FC236}">
              <a16:creationId xmlns:a16="http://schemas.microsoft.com/office/drawing/2014/main" id="{00000000-0008-0000-0500-00001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50" name="Text Box 15">
          <a:extLst>
            <a:ext uri="{FF2B5EF4-FFF2-40B4-BE49-F238E27FC236}">
              <a16:creationId xmlns:a16="http://schemas.microsoft.com/office/drawing/2014/main" id="{00000000-0008-0000-0500-00001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51" name="Text Box 15">
          <a:extLst>
            <a:ext uri="{FF2B5EF4-FFF2-40B4-BE49-F238E27FC236}">
              <a16:creationId xmlns:a16="http://schemas.microsoft.com/office/drawing/2014/main" id="{00000000-0008-0000-0500-00001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52" name="Text Box 15">
          <a:extLst>
            <a:ext uri="{FF2B5EF4-FFF2-40B4-BE49-F238E27FC236}">
              <a16:creationId xmlns:a16="http://schemas.microsoft.com/office/drawing/2014/main" id="{00000000-0008-0000-0500-00001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53" name="Text Box 15">
          <a:extLst>
            <a:ext uri="{FF2B5EF4-FFF2-40B4-BE49-F238E27FC236}">
              <a16:creationId xmlns:a16="http://schemas.microsoft.com/office/drawing/2014/main" id="{00000000-0008-0000-0500-00001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54" name="Text Box 15">
          <a:extLst>
            <a:ext uri="{FF2B5EF4-FFF2-40B4-BE49-F238E27FC236}">
              <a16:creationId xmlns:a16="http://schemas.microsoft.com/office/drawing/2014/main" id="{00000000-0008-0000-0500-00001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55" name="Text Box 15">
          <a:extLst>
            <a:ext uri="{FF2B5EF4-FFF2-40B4-BE49-F238E27FC236}">
              <a16:creationId xmlns:a16="http://schemas.microsoft.com/office/drawing/2014/main" id="{00000000-0008-0000-0500-00001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56" name="Text Box 15">
          <a:extLst>
            <a:ext uri="{FF2B5EF4-FFF2-40B4-BE49-F238E27FC236}">
              <a16:creationId xmlns:a16="http://schemas.microsoft.com/office/drawing/2014/main" id="{00000000-0008-0000-0500-00002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57" name="Text Box 15">
          <a:extLst>
            <a:ext uri="{FF2B5EF4-FFF2-40B4-BE49-F238E27FC236}">
              <a16:creationId xmlns:a16="http://schemas.microsoft.com/office/drawing/2014/main" id="{00000000-0008-0000-0500-00002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58" name="Text Box 15">
          <a:extLst>
            <a:ext uri="{FF2B5EF4-FFF2-40B4-BE49-F238E27FC236}">
              <a16:creationId xmlns:a16="http://schemas.microsoft.com/office/drawing/2014/main" id="{00000000-0008-0000-0500-00002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59" name="Text Box 15">
          <a:extLst>
            <a:ext uri="{FF2B5EF4-FFF2-40B4-BE49-F238E27FC236}">
              <a16:creationId xmlns:a16="http://schemas.microsoft.com/office/drawing/2014/main" id="{00000000-0008-0000-0500-00002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60" name="Text Box 15">
          <a:extLst>
            <a:ext uri="{FF2B5EF4-FFF2-40B4-BE49-F238E27FC236}">
              <a16:creationId xmlns:a16="http://schemas.microsoft.com/office/drawing/2014/main" id="{00000000-0008-0000-0500-00002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61" name="Text Box 15">
          <a:extLst>
            <a:ext uri="{FF2B5EF4-FFF2-40B4-BE49-F238E27FC236}">
              <a16:creationId xmlns:a16="http://schemas.microsoft.com/office/drawing/2014/main" id="{00000000-0008-0000-0500-00002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62" name="Text Box 15">
          <a:extLst>
            <a:ext uri="{FF2B5EF4-FFF2-40B4-BE49-F238E27FC236}">
              <a16:creationId xmlns:a16="http://schemas.microsoft.com/office/drawing/2014/main" id="{00000000-0008-0000-0500-00002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63" name="Text Box 15">
          <a:extLst>
            <a:ext uri="{FF2B5EF4-FFF2-40B4-BE49-F238E27FC236}">
              <a16:creationId xmlns:a16="http://schemas.microsoft.com/office/drawing/2014/main" id="{00000000-0008-0000-0500-00002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64" name="Text Box 15">
          <a:extLst>
            <a:ext uri="{FF2B5EF4-FFF2-40B4-BE49-F238E27FC236}">
              <a16:creationId xmlns:a16="http://schemas.microsoft.com/office/drawing/2014/main" id="{00000000-0008-0000-0500-00002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65" name="Text Box 15">
          <a:extLst>
            <a:ext uri="{FF2B5EF4-FFF2-40B4-BE49-F238E27FC236}">
              <a16:creationId xmlns:a16="http://schemas.microsoft.com/office/drawing/2014/main" id="{00000000-0008-0000-0500-00002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66" name="Text Box 15">
          <a:extLst>
            <a:ext uri="{FF2B5EF4-FFF2-40B4-BE49-F238E27FC236}">
              <a16:creationId xmlns:a16="http://schemas.microsoft.com/office/drawing/2014/main" id="{00000000-0008-0000-0500-00002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67" name="Text Box 15">
          <a:extLst>
            <a:ext uri="{FF2B5EF4-FFF2-40B4-BE49-F238E27FC236}">
              <a16:creationId xmlns:a16="http://schemas.microsoft.com/office/drawing/2014/main" id="{00000000-0008-0000-0500-00002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68" name="Text Box 15">
          <a:extLst>
            <a:ext uri="{FF2B5EF4-FFF2-40B4-BE49-F238E27FC236}">
              <a16:creationId xmlns:a16="http://schemas.microsoft.com/office/drawing/2014/main" id="{00000000-0008-0000-0500-00002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69" name="Text Box 15">
          <a:extLst>
            <a:ext uri="{FF2B5EF4-FFF2-40B4-BE49-F238E27FC236}">
              <a16:creationId xmlns:a16="http://schemas.microsoft.com/office/drawing/2014/main" id="{00000000-0008-0000-0500-00002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70" name="Text Box 15">
          <a:extLst>
            <a:ext uri="{FF2B5EF4-FFF2-40B4-BE49-F238E27FC236}">
              <a16:creationId xmlns:a16="http://schemas.microsoft.com/office/drawing/2014/main" id="{00000000-0008-0000-0500-00002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71" name="Text Box 15">
          <a:extLst>
            <a:ext uri="{FF2B5EF4-FFF2-40B4-BE49-F238E27FC236}">
              <a16:creationId xmlns:a16="http://schemas.microsoft.com/office/drawing/2014/main" id="{00000000-0008-0000-0500-00002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72" name="Text Box 15">
          <a:extLst>
            <a:ext uri="{FF2B5EF4-FFF2-40B4-BE49-F238E27FC236}">
              <a16:creationId xmlns:a16="http://schemas.microsoft.com/office/drawing/2014/main" id="{00000000-0008-0000-0500-00003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73" name="Text Box 15">
          <a:extLst>
            <a:ext uri="{FF2B5EF4-FFF2-40B4-BE49-F238E27FC236}">
              <a16:creationId xmlns:a16="http://schemas.microsoft.com/office/drawing/2014/main" id="{00000000-0008-0000-0500-00003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74" name="Text Box 15">
          <a:extLst>
            <a:ext uri="{FF2B5EF4-FFF2-40B4-BE49-F238E27FC236}">
              <a16:creationId xmlns:a16="http://schemas.microsoft.com/office/drawing/2014/main" id="{00000000-0008-0000-0500-00003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75" name="Text Box 15">
          <a:extLst>
            <a:ext uri="{FF2B5EF4-FFF2-40B4-BE49-F238E27FC236}">
              <a16:creationId xmlns:a16="http://schemas.microsoft.com/office/drawing/2014/main" id="{00000000-0008-0000-0500-00003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76" name="Text Box 15">
          <a:extLst>
            <a:ext uri="{FF2B5EF4-FFF2-40B4-BE49-F238E27FC236}">
              <a16:creationId xmlns:a16="http://schemas.microsoft.com/office/drawing/2014/main" id="{00000000-0008-0000-0500-00003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77" name="Text Box 15">
          <a:extLst>
            <a:ext uri="{FF2B5EF4-FFF2-40B4-BE49-F238E27FC236}">
              <a16:creationId xmlns:a16="http://schemas.microsoft.com/office/drawing/2014/main" id="{00000000-0008-0000-0500-00003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78" name="Text Box 15">
          <a:extLst>
            <a:ext uri="{FF2B5EF4-FFF2-40B4-BE49-F238E27FC236}">
              <a16:creationId xmlns:a16="http://schemas.microsoft.com/office/drawing/2014/main" id="{00000000-0008-0000-0500-00003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79" name="Text Box 15">
          <a:extLst>
            <a:ext uri="{FF2B5EF4-FFF2-40B4-BE49-F238E27FC236}">
              <a16:creationId xmlns:a16="http://schemas.microsoft.com/office/drawing/2014/main" id="{00000000-0008-0000-0500-00003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80" name="Text Box 15">
          <a:extLst>
            <a:ext uri="{FF2B5EF4-FFF2-40B4-BE49-F238E27FC236}">
              <a16:creationId xmlns:a16="http://schemas.microsoft.com/office/drawing/2014/main" id="{00000000-0008-0000-0500-00003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81" name="Text Box 15">
          <a:extLst>
            <a:ext uri="{FF2B5EF4-FFF2-40B4-BE49-F238E27FC236}">
              <a16:creationId xmlns:a16="http://schemas.microsoft.com/office/drawing/2014/main" id="{00000000-0008-0000-0500-00003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82" name="Text Box 15">
          <a:extLst>
            <a:ext uri="{FF2B5EF4-FFF2-40B4-BE49-F238E27FC236}">
              <a16:creationId xmlns:a16="http://schemas.microsoft.com/office/drawing/2014/main" id="{00000000-0008-0000-0500-00003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83" name="Text Box 15">
          <a:extLst>
            <a:ext uri="{FF2B5EF4-FFF2-40B4-BE49-F238E27FC236}">
              <a16:creationId xmlns:a16="http://schemas.microsoft.com/office/drawing/2014/main" id="{00000000-0008-0000-0500-00003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84" name="Text Box 15">
          <a:extLst>
            <a:ext uri="{FF2B5EF4-FFF2-40B4-BE49-F238E27FC236}">
              <a16:creationId xmlns:a16="http://schemas.microsoft.com/office/drawing/2014/main" id="{00000000-0008-0000-0500-00003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85" name="Text Box 15">
          <a:extLst>
            <a:ext uri="{FF2B5EF4-FFF2-40B4-BE49-F238E27FC236}">
              <a16:creationId xmlns:a16="http://schemas.microsoft.com/office/drawing/2014/main" id="{00000000-0008-0000-0500-00003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86" name="Text Box 15">
          <a:extLst>
            <a:ext uri="{FF2B5EF4-FFF2-40B4-BE49-F238E27FC236}">
              <a16:creationId xmlns:a16="http://schemas.microsoft.com/office/drawing/2014/main" id="{00000000-0008-0000-0500-00003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87" name="Text Box 15">
          <a:extLst>
            <a:ext uri="{FF2B5EF4-FFF2-40B4-BE49-F238E27FC236}">
              <a16:creationId xmlns:a16="http://schemas.microsoft.com/office/drawing/2014/main" id="{00000000-0008-0000-0500-00003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88" name="Text Box 15">
          <a:extLst>
            <a:ext uri="{FF2B5EF4-FFF2-40B4-BE49-F238E27FC236}">
              <a16:creationId xmlns:a16="http://schemas.microsoft.com/office/drawing/2014/main" id="{00000000-0008-0000-0500-00004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89" name="Text Box 15">
          <a:extLst>
            <a:ext uri="{FF2B5EF4-FFF2-40B4-BE49-F238E27FC236}">
              <a16:creationId xmlns:a16="http://schemas.microsoft.com/office/drawing/2014/main" id="{00000000-0008-0000-0500-00004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90" name="Text Box 15">
          <a:extLst>
            <a:ext uri="{FF2B5EF4-FFF2-40B4-BE49-F238E27FC236}">
              <a16:creationId xmlns:a16="http://schemas.microsoft.com/office/drawing/2014/main" id="{00000000-0008-0000-0500-00004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91" name="Text Box 15">
          <a:extLst>
            <a:ext uri="{FF2B5EF4-FFF2-40B4-BE49-F238E27FC236}">
              <a16:creationId xmlns:a16="http://schemas.microsoft.com/office/drawing/2014/main" id="{00000000-0008-0000-0500-00004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92" name="Text Box 15">
          <a:extLst>
            <a:ext uri="{FF2B5EF4-FFF2-40B4-BE49-F238E27FC236}">
              <a16:creationId xmlns:a16="http://schemas.microsoft.com/office/drawing/2014/main" id="{00000000-0008-0000-0500-00004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93" name="Text Box 15">
          <a:extLst>
            <a:ext uri="{FF2B5EF4-FFF2-40B4-BE49-F238E27FC236}">
              <a16:creationId xmlns:a16="http://schemas.microsoft.com/office/drawing/2014/main" id="{00000000-0008-0000-0500-00004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94" name="Text Box 15">
          <a:extLst>
            <a:ext uri="{FF2B5EF4-FFF2-40B4-BE49-F238E27FC236}">
              <a16:creationId xmlns:a16="http://schemas.microsoft.com/office/drawing/2014/main" id="{00000000-0008-0000-0500-00004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95" name="Text Box 15">
          <a:extLst>
            <a:ext uri="{FF2B5EF4-FFF2-40B4-BE49-F238E27FC236}">
              <a16:creationId xmlns:a16="http://schemas.microsoft.com/office/drawing/2014/main" id="{00000000-0008-0000-0500-00004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96" name="Text Box 15">
          <a:extLst>
            <a:ext uri="{FF2B5EF4-FFF2-40B4-BE49-F238E27FC236}">
              <a16:creationId xmlns:a16="http://schemas.microsoft.com/office/drawing/2014/main" id="{00000000-0008-0000-0500-00004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97" name="Text Box 15">
          <a:extLst>
            <a:ext uri="{FF2B5EF4-FFF2-40B4-BE49-F238E27FC236}">
              <a16:creationId xmlns:a16="http://schemas.microsoft.com/office/drawing/2014/main" id="{00000000-0008-0000-0500-00004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98" name="Text Box 15">
          <a:extLst>
            <a:ext uri="{FF2B5EF4-FFF2-40B4-BE49-F238E27FC236}">
              <a16:creationId xmlns:a16="http://schemas.microsoft.com/office/drawing/2014/main" id="{00000000-0008-0000-0500-00004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99" name="Text Box 15">
          <a:extLst>
            <a:ext uri="{FF2B5EF4-FFF2-40B4-BE49-F238E27FC236}">
              <a16:creationId xmlns:a16="http://schemas.microsoft.com/office/drawing/2014/main" id="{00000000-0008-0000-0500-00004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00" name="Text Box 15">
          <a:extLst>
            <a:ext uri="{FF2B5EF4-FFF2-40B4-BE49-F238E27FC236}">
              <a16:creationId xmlns:a16="http://schemas.microsoft.com/office/drawing/2014/main" id="{00000000-0008-0000-0500-00004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01" name="Text Box 15">
          <a:extLst>
            <a:ext uri="{FF2B5EF4-FFF2-40B4-BE49-F238E27FC236}">
              <a16:creationId xmlns:a16="http://schemas.microsoft.com/office/drawing/2014/main" id="{00000000-0008-0000-0500-00004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02" name="Text Box 15">
          <a:extLst>
            <a:ext uri="{FF2B5EF4-FFF2-40B4-BE49-F238E27FC236}">
              <a16:creationId xmlns:a16="http://schemas.microsoft.com/office/drawing/2014/main" id="{00000000-0008-0000-0500-00004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03" name="Text Box 15">
          <a:extLst>
            <a:ext uri="{FF2B5EF4-FFF2-40B4-BE49-F238E27FC236}">
              <a16:creationId xmlns:a16="http://schemas.microsoft.com/office/drawing/2014/main" id="{00000000-0008-0000-0500-00004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04" name="Text Box 15">
          <a:extLst>
            <a:ext uri="{FF2B5EF4-FFF2-40B4-BE49-F238E27FC236}">
              <a16:creationId xmlns:a16="http://schemas.microsoft.com/office/drawing/2014/main" id="{00000000-0008-0000-0500-00005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05" name="Text Box 15">
          <a:extLst>
            <a:ext uri="{FF2B5EF4-FFF2-40B4-BE49-F238E27FC236}">
              <a16:creationId xmlns:a16="http://schemas.microsoft.com/office/drawing/2014/main" id="{00000000-0008-0000-0500-00005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06" name="Text Box 15">
          <a:extLst>
            <a:ext uri="{FF2B5EF4-FFF2-40B4-BE49-F238E27FC236}">
              <a16:creationId xmlns:a16="http://schemas.microsoft.com/office/drawing/2014/main" id="{00000000-0008-0000-0500-00005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07" name="Text Box 15">
          <a:extLst>
            <a:ext uri="{FF2B5EF4-FFF2-40B4-BE49-F238E27FC236}">
              <a16:creationId xmlns:a16="http://schemas.microsoft.com/office/drawing/2014/main" id="{00000000-0008-0000-0500-00005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08" name="Text Box 15">
          <a:extLst>
            <a:ext uri="{FF2B5EF4-FFF2-40B4-BE49-F238E27FC236}">
              <a16:creationId xmlns:a16="http://schemas.microsoft.com/office/drawing/2014/main" id="{00000000-0008-0000-0500-00005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09" name="Text Box 15">
          <a:extLst>
            <a:ext uri="{FF2B5EF4-FFF2-40B4-BE49-F238E27FC236}">
              <a16:creationId xmlns:a16="http://schemas.microsoft.com/office/drawing/2014/main" id="{00000000-0008-0000-0500-00005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10" name="Text Box 15">
          <a:extLst>
            <a:ext uri="{FF2B5EF4-FFF2-40B4-BE49-F238E27FC236}">
              <a16:creationId xmlns:a16="http://schemas.microsoft.com/office/drawing/2014/main" id="{00000000-0008-0000-0500-00005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11" name="Text Box 15">
          <a:extLst>
            <a:ext uri="{FF2B5EF4-FFF2-40B4-BE49-F238E27FC236}">
              <a16:creationId xmlns:a16="http://schemas.microsoft.com/office/drawing/2014/main" id="{00000000-0008-0000-0500-00005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12" name="Text Box 15">
          <a:extLst>
            <a:ext uri="{FF2B5EF4-FFF2-40B4-BE49-F238E27FC236}">
              <a16:creationId xmlns:a16="http://schemas.microsoft.com/office/drawing/2014/main" id="{00000000-0008-0000-0500-00005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13" name="Text Box 15">
          <a:extLst>
            <a:ext uri="{FF2B5EF4-FFF2-40B4-BE49-F238E27FC236}">
              <a16:creationId xmlns:a16="http://schemas.microsoft.com/office/drawing/2014/main" id="{00000000-0008-0000-0500-00005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14" name="Text Box 15">
          <a:extLst>
            <a:ext uri="{FF2B5EF4-FFF2-40B4-BE49-F238E27FC236}">
              <a16:creationId xmlns:a16="http://schemas.microsoft.com/office/drawing/2014/main" id="{00000000-0008-0000-0500-00005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15" name="Text Box 15">
          <a:extLst>
            <a:ext uri="{FF2B5EF4-FFF2-40B4-BE49-F238E27FC236}">
              <a16:creationId xmlns:a16="http://schemas.microsoft.com/office/drawing/2014/main" id="{00000000-0008-0000-0500-00005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16" name="Text Box 15">
          <a:extLst>
            <a:ext uri="{FF2B5EF4-FFF2-40B4-BE49-F238E27FC236}">
              <a16:creationId xmlns:a16="http://schemas.microsoft.com/office/drawing/2014/main" id="{00000000-0008-0000-0500-00005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17" name="Text Box 15">
          <a:extLst>
            <a:ext uri="{FF2B5EF4-FFF2-40B4-BE49-F238E27FC236}">
              <a16:creationId xmlns:a16="http://schemas.microsoft.com/office/drawing/2014/main" id="{00000000-0008-0000-0500-00005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18" name="Text Box 15">
          <a:extLst>
            <a:ext uri="{FF2B5EF4-FFF2-40B4-BE49-F238E27FC236}">
              <a16:creationId xmlns:a16="http://schemas.microsoft.com/office/drawing/2014/main" id="{00000000-0008-0000-0500-00005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19" name="Text Box 15">
          <a:extLst>
            <a:ext uri="{FF2B5EF4-FFF2-40B4-BE49-F238E27FC236}">
              <a16:creationId xmlns:a16="http://schemas.microsoft.com/office/drawing/2014/main" id="{00000000-0008-0000-0500-00005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20" name="Text Box 15">
          <a:extLst>
            <a:ext uri="{FF2B5EF4-FFF2-40B4-BE49-F238E27FC236}">
              <a16:creationId xmlns:a16="http://schemas.microsoft.com/office/drawing/2014/main" id="{00000000-0008-0000-0500-00006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21" name="Text Box 15">
          <a:extLst>
            <a:ext uri="{FF2B5EF4-FFF2-40B4-BE49-F238E27FC236}">
              <a16:creationId xmlns:a16="http://schemas.microsoft.com/office/drawing/2014/main" id="{00000000-0008-0000-0500-00006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22" name="Text Box 15">
          <a:extLst>
            <a:ext uri="{FF2B5EF4-FFF2-40B4-BE49-F238E27FC236}">
              <a16:creationId xmlns:a16="http://schemas.microsoft.com/office/drawing/2014/main" id="{00000000-0008-0000-0500-00006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23" name="Text Box 15">
          <a:extLst>
            <a:ext uri="{FF2B5EF4-FFF2-40B4-BE49-F238E27FC236}">
              <a16:creationId xmlns:a16="http://schemas.microsoft.com/office/drawing/2014/main" id="{00000000-0008-0000-0500-00006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24" name="Text Box 15">
          <a:extLst>
            <a:ext uri="{FF2B5EF4-FFF2-40B4-BE49-F238E27FC236}">
              <a16:creationId xmlns:a16="http://schemas.microsoft.com/office/drawing/2014/main" id="{00000000-0008-0000-0500-00006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25" name="Text Box 15">
          <a:extLst>
            <a:ext uri="{FF2B5EF4-FFF2-40B4-BE49-F238E27FC236}">
              <a16:creationId xmlns:a16="http://schemas.microsoft.com/office/drawing/2014/main" id="{00000000-0008-0000-0500-00006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26" name="Text Box 15">
          <a:extLst>
            <a:ext uri="{FF2B5EF4-FFF2-40B4-BE49-F238E27FC236}">
              <a16:creationId xmlns:a16="http://schemas.microsoft.com/office/drawing/2014/main" id="{00000000-0008-0000-0500-00006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27" name="Text Box 15">
          <a:extLst>
            <a:ext uri="{FF2B5EF4-FFF2-40B4-BE49-F238E27FC236}">
              <a16:creationId xmlns:a16="http://schemas.microsoft.com/office/drawing/2014/main" id="{00000000-0008-0000-0500-00006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28" name="Text Box 15">
          <a:extLst>
            <a:ext uri="{FF2B5EF4-FFF2-40B4-BE49-F238E27FC236}">
              <a16:creationId xmlns:a16="http://schemas.microsoft.com/office/drawing/2014/main" id="{00000000-0008-0000-0500-00006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29" name="Text Box 15">
          <a:extLst>
            <a:ext uri="{FF2B5EF4-FFF2-40B4-BE49-F238E27FC236}">
              <a16:creationId xmlns:a16="http://schemas.microsoft.com/office/drawing/2014/main" id="{00000000-0008-0000-0500-00006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30" name="Text Box 15">
          <a:extLst>
            <a:ext uri="{FF2B5EF4-FFF2-40B4-BE49-F238E27FC236}">
              <a16:creationId xmlns:a16="http://schemas.microsoft.com/office/drawing/2014/main" id="{00000000-0008-0000-0500-00006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31" name="Text Box 15">
          <a:extLst>
            <a:ext uri="{FF2B5EF4-FFF2-40B4-BE49-F238E27FC236}">
              <a16:creationId xmlns:a16="http://schemas.microsoft.com/office/drawing/2014/main" id="{00000000-0008-0000-0500-00006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32" name="Text Box 15">
          <a:extLst>
            <a:ext uri="{FF2B5EF4-FFF2-40B4-BE49-F238E27FC236}">
              <a16:creationId xmlns:a16="http://schemas.microsoft.com/office/drawing/2014/main" id="{00000000-0008-0000-0500-00006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33" name="Text Box 15">
          <a:extLst>
            <a:ext uri="{FF2B5EF4-FFF2-40B4-BE49-F238E27FC236}">
              <a16:creationId xmlns:a16="http://schemas.microsoft.com/office/drawing/2014/main" id="{00000000-0008-0000-0500-00006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34" name="Text Box 15">
          <a:extLst>
            <a:ext uri="{FF2B5EF4-FFF2-40B4-BE49-F238E27FC236}">
              <a16:creationId xmlns:a16="http://schemas.microsoft.com/office/drawing/2014/main" id="{00000000-0008-0000-0500-00006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35" name="Text Box 15">
          <a:extLst>
            <a:ext uri="{FF2B5EF4-FFF2-40B4-BE49-F238E27FC236}">
              <a16:creationId xmlns:a16="http://schemas.microsoft.com/office/drawing/2014/main" id="{00000000-0008-0000-0500-00006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36" name="Text Box 15">
          <a:extLst>
            <a:ext uri="{FF2B5EF4-FFF2-40B4-BE49-F238E27FC236}">
              <a16:creationId xmlns:a16="http://schemas.microsoft.com/office/drawing/2014/main" id="{00000000-0008-0000-0500-00007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37" name="Text Box 15">
          <a:extLst>
            <a:ext uri="{FF2B5EF4-FFF2-40B4-BE49-F238E27FC236}">
              <a16:creationId xmlns:a16="http://schemas.microsoft.com/office/drawing/2014/main" id="{00000000-0008-0000-0500-00007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38" name="Text Box 15">
          <a:extLst>
            <a:ext uri="{FF2B5EF4-FFF2-40B4-BE49-F238E27FC236}">
              <a16:creationId xmlns:a16="http://schemas.microsoft.com/office/drawing/2014/main" id="{00000000-0008-0000-0500-00007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39" name="Text Box 15">
          <a:extLst>
            <a:ext uri="{FF2B5EF4-FFF2-40B4-BE49-F238E27FC236}">
              <a16:creationId xmlns:a16="http://schemas.microsoft.com/office/drawing/2014/main" id="{00000000-0008-0000-0500-00007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40" name="Text Box 15">
          <a:extLst>
            <a:ext uri="{FF2B5EF4-FFF2-40B4-BE49-F238E27FC236}">
              <a16:creationId xmlns:a16="http://schemas.microsoft.com/office/drawing/2014/main" id="{00000000-0008-0000-0500-00007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41" name="Text Box 15">
          <a:extLst>
            <a:ext uri="{FF2B5EF4-FFF2-40B4-BE49-F238E27FC236}">
              <a16:creationId xmlns:a16="http://schemas.microsoft.com/office/drawing/2014/main" id="{00000000-0008-0000-0500-00007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42" name="Text Box 15">
          <a:extLst>
            <a:ext uri="{FF2B5EF4-FFF2-40B4-BE49-F238E27FC236}">
              <a16:creationId xmlns:a16="http://schemas.microsoft.com/office/drawing/2014/main" id="{00000000-0008-0000-0500-00007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43" name="Text Box 15">
          <a:extLst>
            <a:ext uri="{FF2B5EF4-FFF2-40B4-BE49-F238E27FC236}">
              <a16:creationId xmlns:a16="http://schemas.microsoft.com/office/drawing/2014/main" id="{00000000-0008-0000-0500-00007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44" name="Text Box 15">
          <a:extLst>
            <a:ext uri="{FF2B5EF4-FFF2-40B4-BE49-F238E27FC236}">
              <a16:creationId xmlns:a16="http://schemas.microsoft.com/office/drawing/2014/main" id="{00000000-0008-0000-0500-00007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45" name="Text Box 15">
          <a:extLst>
            <a:ext uri="{FF2B5EF4-FFF2-40B4-BE49-F238E27FC236}">
              <a16:creationId xmlns:a16="http://schemas.microsoft.com/office/drawing/2014/main" id="{00000000-0008-0000-0500-00007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46" name="Text Box 15">
          <a:extLst>
            <a:ext uri="{FF2B5EF4-FFF2-40B4-BE49-F238E27FC236}">
              <a16:creationId xmlns:a16="http://schemas.microsoft.com/office/drawing/2014/main" id="{00000000-0008-0000-0500-00007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47" name="Text Box 15">
          <a:extLst>
            <a:ext uri="{FF2B5EF4-FFF2-40B4-BE49-F238E27FC236}">
              <a16:creationId xmlns:a16="http://schemas.microsoft.com/office/drawing/2014/main" id="{00000000-0008-0000-0500-00007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48" name="Text Box 15">
          <a:extLst>
            <a:ext uri="{FF2B5EF4-FFF2-40B4-BE49-F238E27FC236}">
              <a16:creationId xmlns:a16="http://schemas.microsoft.com/office/drawing/2014/main" id="{00000000-0008-0000-0500-00007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49" name="Text Box 15">
          <a:extLst>
            <a:ext uri="{FF2B5EF4-FFF2-40B4-BE49-F238E27FC236}">
              <a16:creationId xmlns:a16="http://schemas.microsoft.com/office/drawing/2014/main" id="{00000000-0008-0000-0500-00007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50" name="Text Box 15">
          <a:extLst>
            <a:ext uri="{FF2B5EF4-FFF2-40B4-BE49-F238E27FC236}">
              <a16:creationId xmlns:a16="http://schemas.microsoft.com/office/drawing/2014/main" id="{00000000-0008-0000-0500-00007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51" name="Text Box 15">
          <a:extLst>
            <a:ext uri="{FF2B5EF4-FFF2-40B4-BE49-F238E27FC236}">
              <a16:creationId xmlns:a16="http://schemas.microsoft.com/office/drawing/2014/main" id="{00000000-0008-0000-0500-00007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52" name="Text Box 15">
          <a:extLst>
            <a:ext uri="{FF2B5EF4-FFF2-40B4-BE49-F238E27FC236}">
              <a16:creationId xmlns:a16="http://schemas.microsoft.com/office/drawing/2014/main" id="{00000000-0008-0000-0500-00008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53" name="Text Box 15">
          <a:extLst>
            <a:ext uri="{FF2B5EF4-FFF2-40B4-BE49-F238E27FC236}">
              <a16:creationId xmlns:a16="http://schemas.microsoft.com/office/drawing/2014/main" id="{00000000-0008-0000-0500-00008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54" name="Text Box 15">
          <a:extLst>
            <a:ext uri="{FF2B5EF4-FFF2-40B4-BE49-F238E27FC236}">
              <a16:creationId xmlns:a16="http://schemas.microsoft.com/office/drawing/2014/main" id="{00000000-0008-0000-0500-00008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55" name="Text Box 15">
          <a:extLst>
            <a:ext uri="{FF2B5EF4-FFF2-40B4-BE49-F238E27FC236}">
              <a16:creationId xmlns:a16="http://schemas.microsoft.com/office/drawing/2014/main" id="{00000000-0008-0000-0500-00008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56" name="Text Box 15">
          <a:extLst>
            <a:ext uri="{FF2B5EF4-FFF2-40B4-BE49-F238E27FC236}">
              <a16:creationId xmlns:a16="http://schemas.microsoft.com/office/drawing/2014/main" id="{00000000-0008-0000-0500-00008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57" name="Text Box 15">
          <a:extLst>
            <a:ext uri="{FF2B5EF4-FFF2-40B4-BE49-F238E27FC236}">
              <a16:creationId xmlns:a16="http://schemas.microsoft.com/office/drawing/2014/main" id="{00000000-0008-0000-0500-00008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58" name="Text Box 15">
          <a:extLst>
            <a:ext uri="{FF2B5EF4-FFF2-40B4-BE49-F238E27FC236}">
              <a16:creationId xmlns:a16="http://schemas.microsoft.com/office/drawing/2014/main" id="{00000000-0008-0000-0500-00008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59" name="Text Box 15">
          <a:extLst>
            <a:ext uri="{FF2B5EF4-FFF2-40B4-BE49-F238E27FC236}">
              <a16:creationId xmlns:a16="http://schemas.microsoft.com/office/drawing/2014/main" id="{00000000-0008-0000-0500-00008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60" name="Text Box 15">
          <a:extLst>
            <a:ext uri="{FF2B5EF4-FFF2-40B4-BE49-F238E27FC236}">
              <a16:creationId xmlns:a16="http://schemas.microsoft.com/office/drawing/2014/main" id="{00000000-0008-0000-0500-00008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61" name="Text Box 15">
          <a:extLst>
            <a:ext uri="{FF2B5EF4-FFF2-40B4-BE49-F238E27FC236}">
              <a16:creationId xmlns:a16="http://schemas.microsoft.com/office/drawing/2014/main" id="{00000000-0008-0000-0500-00008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62" name="Text Box 15">
          <a:extLst>
            <a:ext uri="{FF2B5EF4-FFF2-40B4-BE49-F238E27FC236}">
              <a16:creationId xmlns:a16="http://schemas.microsoft.com/office/drawing/2014/main" id="{00000000-0008-0000-0500-00008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63" name="Text Box 15">
          <a:extLst>
            <a:ext uri="{FF2B5EF4-FFF2-40B4-BE49-F238E27FC236}">
              <a16:creationId xmlns:a16="http://schemas.microsoft.com/office/drawing/2014/main" id="{00000000-0008-0000-0500-00008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65" name="Text Box 15">
          <a:extLst>
            <a:ext uri="{FF2B5EF4-FFF2-40B4-BE49-F238E27FC236}">
              <a16:creationId xmlns:a16="http://schemas.microsoft.com/office/drawing/2014/main" id="{00000000-0008-0000-0500-00008D04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66" name="Text Box 15">
          <a:extLst>
            <a:ext uri="{FF2B5EF4-FFF2-40B4-BE49-F238E27FC236}">
              <a16:creationId xmlns:a16="http://schemas.microsoft.com/office/drawing/2014/main" id="{00000000-0008-0000-0500-00008E04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67" name="Text Box 15">
          <a:extLst>
            <a:ext uri="{FF2B5EF4-FFF2-40B4-BE49-F238E27FC236}">
              <a16:creationId xmlns:a16="http://schemas.microsoft.com/office/drawing/2014/main" id="{00000000-0008-0000-0500-00008F04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68" name="Text Box 15">
          <a:extLst>
            <a:ext uri="{FF2B5EF4-FFF2-40B4-BE49-F238E27FC236}">
              <a16:creationId xmlns:a16="http://schemas.microsoft.com/office/drawing/2014/main" id="{00000000-0008-0000-0500-00009004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69" name="Text Box 15">
          <a:extLst>
            <a:ext uri="{FF2B5EF4-FFF2-40B4-BE49-F238E27FC236}">
              <a16:creationId xmlns:a16="http://schemas.microsoft.com/office/drawing/2014/main" id="{00000000-0008-0000-0500-00009104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70" name="Text Box 15">
          <a:extLst>
            <a:ext uri="{FF2B5EF4-FFF2-40B4-BE49-F238E27FC236}">
              <a16:creationId xmlns:a16="http://schemas.microsoft.com/office/drawing/2014/main" id="{00000000-0008-0000-0500-00009204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71" name="Text Box 15">
          <a:extLst>
            <a:ext uri="{FF2B5EF4-FFF2-40B4-BE49-F238E27FC236}">
              <a16:creationId xmlns:a16="http://schemas.microsoft.com/office/drawing/2014/main" id="{00000000-0008-0000-0500-00009304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72" name="Text Box 15">
          <a:extLst>
            <a:ext uri="{FF2B5EF4-FFF2-40B4-BE49-F238E27FC236}">
              <a16:creationId xmlns:a16="http://schemas.microsoft.com/office/drawing/2014/main" id="{00000000-0008-0000-0500-000094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73" name="Text Box 15">
          <a:extLst>
            <a:ext uri="{FF2B5EF4-FFF2-40B4-BE49-F238E27FC236}">
              <a16:creationId xmlns:a16="http://schemas.microsoft.com/office/drawing/2014/main" id="{00000000-0008-0000-0500-000095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74" name="Text Box 15">
          <a:extLst>
            <a:ext uri="{FF2B5EF4-FFF2-40B4-BE49-F238E27FC236}">
              <a16:creationId xmlns:a16="http://schemas.microsoft.com/office/drawing/2014/main" id="{00000000-0008-0000-0500-000096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75" name="Text Box 15">
          <a:extLst>
            <a:ext uri="{FF2B5EF4-FFF2-40B4-BE49-F238E27FC236}">
              <a16:creationId xmlns:a16="http://schemas.microsoft.com/office/drawing/2014/main" id="{00000000-0008-0000-0500-000097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76" name="Text Box 15">
          <a:extLst>
            <a:ext uri="{FF2B5EF4-FFF2-40B4-BE49-F238E27FC236}">
              <a16:creationId xmlns:a16="http://schemas.microsoft.com/office/drawing/2014/main" id="{00000000-0008-0000-0500-000098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77" name="Text Box 15">
          <a:extLst>
            <a:ext uri="{FF2B5EF4-FFF2-40B4-BE49-F238E27FC236}">
              <a16:creationId xmlns:a16="http://schemas.microsoft.com/office/drawing/2014/main" id="{00000000-0008-0000-0500-000099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78" name="Text Box 15">
          <a:extLst>
            <a:ext uri="{FF2B5EF4-FFF2-40B4-BE49-F238E27FC236}">
              <a16:creationId xmlns:a16="http://schemas.microsoft.com/office/drawing/2014/main" id="{00000000-0008-0000-0500-00009A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179" name="Text Box 16">
          <a:extLst>
            <a:ext uri="{FF2B5EF4-FFF2-40B4-BE49-F238E27FC236}">
              <a16:creationId xmlns:a16="http://schemas.microsoft.com/office/drawing/2014/main" id="{00000000-0008-0000-0500-00009B04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184" name="Text Box 16">
          <a:extLst>
            <a:ext uri="{FF2B5EF4-FFF2-40B4-BE49-F238E27FC236}">
              <a16:creationId xmlns:a16="http://schemas.microsoft.com/office/drawing/2014/main" id="{00000000-0008-0000-0500-0000A0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185" name="Text Box 17">
          <a:extLst>
            <a:ext uri="{FF2B5EF4-FFF2-40B4-BE49-F238E27FC236}">
              <a16:creationId xmlns:a16="http://schemas.microsoft.com/office/drawing/2014/main" id="{00000000-0008-0000-0500-0000A1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186" name="Text Box 18">
          <a:extLst>
            <a:ext uri="{FF2B5EF4-FFF2-40B4-BE49-F238E27FC236}">
              <a16:creationId xmlns:a16="http://schemas.microsoft.com/office/drawing/2014/main" id="{00000000-0008-0000-0500-0000A2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187" name="Text Box 19">
          <a:extLst>
            <a:ext uri="{FF2B5EF4-FFF2-40B4-BE49-F238E27FC236}">
              <a16:creationId xmlns:a16="http://schemas.microsoft.com/office/drawing/2014/main" id="{00000000-0008-0000-0500-0000A3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88" name="Text Box 15">
          <a:extLst>
            <a:ext uri="{FF2B5EF4-FFF2-40B4-BE49-F238E27FC236}">
              <a16:creationId xmlns:a16="http://schemas.microsoft.com/office/drawing/2014/main" id="{00000000-0008-0000-0500-0000A404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89" name="Text Box 15">
          <a:extLst>
            <a:ext uri="{FF2B5EF4-FFF2-40B4-BE49-F238E27FC236}">
              <a16:creationId xmlns:a16="http://schemas.microsoft.com/office/drawing/2014/main" id="{00000000-0008-0000-0500-0000A504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191" name="Text Box 16">
          <a:extLst>
            <a:ext uri="{FF2B5EF4-FFF2-40B4-BE49-F238E27FC236}">
              <a16:creationId xmlns:a16="http://schemas.microsoft.com/office/drawing/2014/main" id="{00000000-0008-0000-0500-0000A7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192" name="Text Box 17">
          <a:extLst>
            <a:ext uri="{FF2B5EF4-FFF2-40B4-BE49-F238E27FC236}">
              <a16:creationId xmlns:a16="http://schemas.microsoft.com/office/drawing/2014/main" id="{00000000-0008-0000-0500-0000A8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193" name="Text Box 18">
          <a:extLst>
            <a:ext uri="{FF2B5EF4-FFF2-40B4-BE49-F238E27FC236}">
              <a16:creationId xmlns:a16="http://schemas.microsoft.com/office/drawing/2014/main" id="{00000000-0008-0000-0500-0000A9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194" name="Text Box 19">
          <a:extLst>
            <a:ext uri="{FF2B5EF4-FFF2-40B4-BE49-F238E27FC236}">
              <a16:creationId xmlns:a16="http://schemas.microsoft.com/office/drawing/2014/main" id="{00000000-0008-0000-0500-0000AA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435713"/>
    <xdr:sp macro="" textlink="">
      <xdr:nvSpPr>
        <xdr:cNvPr id="1195" name="Text Box 15">
          <a:extLst>
            <a:ext uri="{FF2B5EF4-FFF2-40B4-BE49-F238E27FC236}">
              <a16:creationId xmlns:a16="http://schemas.microsoft.com/office/drawing/2014/main" id="{00000000-0008-0000-0500-0000AB040000}"/>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196" name="Text Box 16">
          <a:extLst>
            <a:ext uri="{FF2B5EF4-FFF2-40B4-BE49-F238E27FC236}">
              <a16:creationId xmlns:a16="http://schemas.microsoft.com/office/drawing/2014/main" id="{00000000-0008-0000-0500-0000AC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197" name="Text Box 17">
          <a:extLst>
            <a:ext uri="{FF2B5EF4-FFF2-40B4-BE49-F238E27FC236}">
              <a16:creationId xmlns:a16="http://schemas.microsoft.com/office/drawing/2014/main" id="{00000000-0008-0000-0500-0000AD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198" name="Text Box 18">
          <a:extLst>
            <a:ext uri="{FF2B5EF4-FFF2-40B4-BE49-F238E27FC236}">
              <a16:creationId xmlns:a16="http://schemas.microsoft.com/office/drawing/2014/main" id="{00000000-0008-0000-0500-0000AE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199" name="Text Box 19">
          <a:extLst>
            <a:ext uri="{FF2B5EF4-FFF2-40B4-BE49-F238E27FC236}">
              <a16:creationId xmlns:a16="http://schemas.microsoft.com/office/drawing/2014/main" id="{00000000-0008-0000-0500-0000AF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129</xdr:row>
      <xdr:rowOff>0</xdr:rowOff>
    </xdr:from>
    <xdr:ext cx="95250" cy="213632"/>
    <xdr:sp macro="" textlink="">
      <xdr:nvSpPr>
        <xdr:cNvPr id="1200" name="Text Box 15">
          <a:extLst>
            <a:ext uri="{FF2B5EF4-FFF2-40B4-BE49-F238E27FC236}">
              <a16:creationId xmlns:a16="http://schemas.microsoft.com/office/drawing/2014/main" id="{00000000-0008-0000-0500-0000B0040000}"/>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01" name="Text Box 16">
          <a:extLst>
            <a:ext uri="{FF2B5EF4-FFF2-40B4-BE49-F238E27FC236}">
              <a16:creationId xmlns:a16="http://schemas.microsoft.com/office/drawing/2014/main" id="{00000000-0008-0000-0500-0000B1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02" name="Text Box 17">
          <a:extLst>
            <a:ext uri="{FF2B5EF4-FFF2-40B4-BE49-F238E27FC236}">
              <a16:creationId xmlns:a16="http://schemas.microsoft.com/office/drawing/2014/main" id="{00000000-0008-0000-0500-0000B2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03" name="Text Box 18">
          <a:extLst>
            <a:ext uri="{FF2B5EF4-FFF2-40B4-BE49-F238E27FC236}">
              <a16:creationId xmlns:a16="http://schemas.microsoft.com/office/drawing/2014/main" id="{00000000-0008-0000-0500-0000B3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04" name="Text Box 19">
          <a:extLst>
            <a:ext uri="{FF2B5EF4-FFF2-40B4-BE49-F238E27FC236}">
              <a16:creationId xmlns:a16="http://schemas.microsoft.com/office/drawing/2014/main" id="{00000000-0008-0000-0500-0000B4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05" name="Text Box 16">
          <a:extLst>
            <a:ext uri="{FF2B5EF4-FFF2-40B4-BE49-F238E27FC236}">
              <a16:creationId xmlns:a16="http://schemas.microsoft.com/office/drawing/2014/main" id="{00000000-0008-0000-0500-0000B5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06" name="Text Box 17">
          <a:extLst>
            <a:ext uri="{FF2B5EF4-FFF2-40B4-BE49-F238E27FC236}">
              <a16:creationId xmlns:a16="http://schemas.microsoft.com/office/drawing/2014/main" id="{00000000-0008-0000-0500-0000B6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07" name="Text Box 18">
          <a:extLst>
            <a:ext uri="{FF2B5EF4-FFF2-40B4-BE49-F238E27FC236}">
              <a16:creationId xmlns:a16="http://schemas.microsoft.com/office/drawing/2014/main" id="{00000000-0008-0000-0500-0000B7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08" name="Text Box 19">
          <a:extLst>
            <a:ext uri="{FF2B5EF4-FFF2-40B4-BE49-F238E27FC236}">
              <a16:creationId xmlns:a16="http://schemas.microsoft.com/office/drawing/2014/main" id="{00000000-0008-0000-0500-0000B8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442269"/>
    <xdr:sp macro="" textlink="">
      <xdr:nvSpPr>
        <xdr:cNvPr id="1209" name="Text Box 15">
          <a:extLst>
            <a:ext uri="{FF2B5EF4-FFF2-40B4-BE49-F238E27FC236}">
              <a16:creationId xmlns:a16="http://schemas.microsoft.com/office/drawing/2014/main" id="{00000000-0008-0000-0500-0000B9040000}"/>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10" name="Text Box 16">
          <a:extLst>
            <a:ext uri="{FF2B5EF4-FFF2-40B4-BE49-F238E27FC236}">
              <a16:creationId xmlns:a16="http://schemas.microsoft.com/office/drawing/2014/main" id="{00000000-0008-0000-0500-0000BA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11" name="Text Box 17">
          <a:extLst>
            <a:ext uri="{FF2B5EF4-FFF2-40B4-BE49-F238E27FC236}">
              <a16:creationId xmlns:a16="http://schemas.microsoft.com/office/drawing/2014/main" id="{00000000-0008-0000-0500-0000BB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12" name="Text Box 18">
          <a:extLst>
            <a:ext uri="{FF2B5EF4-FFF2-40B4-BE49-F238E27FC236}">
              <a16:creationId xmlns:a16="http://schemas.microsoft.com/office/drawing/2014/main" id="{00000000-0008-0000-0500-0000BC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13" name="Text Box 19">
          <a:extLst>
            <a:ext uri="{FF2B5EF4-FFF2-40B4-BE49-F238E27FC236}">
              <a16:creationId xmlns:a16="http://schemas.microsoft.com/office/drawing/2014/main" id="{00000000-0008-0000-0500-0000BD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214" name="Text Box 15">
          <a:extLst>
            <a:ext uri="{FF2B5EF4-FFF2-40B4-BE49-F238E27FC236}">
              <a16:creationId xmlns:a16="http://schemas.microsoft.com/office/drawing/2014/main" id="{00000000-0008-0000-0500-0000BE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15" name="Text Box 16">
          <a:extLst>
            <a:ext uri="{FF2B5EF4-FFF2-40B4-BE49-F238E27FC236}">
              <a16:creationId xmlns:a16="http://schemas.microsoft.com/office/drawing/2014/main" id="{00000000-0008-0000-0500-0000BF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16" name="Text Box 17">
          <a:extLst>
            <a:ext uri="{FF2B5EF4-FFF2-40B4-BE49-F238E27FC236}">
              <a16:creationId xmlns:a16="http://schemas.microsoft.com/office/drawing/2014/main" id="{00000000-0008-0000-0500-0000C0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17" name="Text Box 18">
          <a:extLst>
            <a:ext uri="{FF2B5EF4-FFF2-40B4-BE49-F238E27FC236}">
              <a16:creationId xmlns:a16="http://schemas.microsoft.com/office/drawing/2014/main" id="{00000000-0008-0000-0500-0000C1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18" name="Text Box 19">
          <a:extLst>
            <a:ext uri="{FF2B5EF4-FFF2-40B4-BE49-F238E27FC236}">
              <a16:creationId xmlns:a16="http://schemas.microsoft.com/office/drawing/2014/main" id="{00000000-0008-0000-0500-0000C2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19" name="Text Box 16">
          <a:extLst>
            <a:ext uri="{FF2B5EF4-FFF2-40B4-BE49-F238E27FC236}">
              <a16:creationId xmlns:a16="http://schemas.microsoft.com/office/drawing/2014/main" id="{00000000-0008-0000-0500-0000C3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20" name="Text Box 17">
          <a:extLst>
            <a:ext uri="{FF2B5EF4-FFF2-40B4-BE49-F238E27FC236}">
              <a16:creationId xmlns:a16="http://schemas.microsoft.com/office/drawing/2014/main" id="{00000000-0008-0000-0500-0000C4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21" name="Text Box 18">
          <a:extLst>
            <a:ext uri="{FF2B5EF4-FFF2-40B4-BE49-F238E27FC236}">
              <a16:creationId xmlns:a16="http://schemas.microsoft.com/office/drawing/2014/main" id="{00000000-0008-0000-0500-0000C5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22" name="Text Box 19">
          <a:extLst>
            <a:ext uri="{FF2B5EF4-FFF2-40B4-BE49-F238E27FC236}">
              <a16:creationId xmlns:a16="http://schemas.microsoft.com/office/drawing/2014/main" id="{00000000-0008-0000-0500-0000C6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442269"/>
    <xdr:sp macro="" textlink="">
      <xdr:nvSpPr>
        <xdr:cNvPr id="1223" name="Text Box 15">
          <a:extLst>
            <a:ext uri="{FF2B5EF4-FFF2-40B4-BE49-F238E27FC236}">
              <a16:creationId xmlns:a16="http://schemas.microsoft.com/office/drawing/2014/main" id="{00000000-0008-0000-0500-0000C7040000}"/>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24" name="Text Box 16">
          <a:extLst>
            <a:ext uri="{FF2B5EF4-FFF2-40B4-BE49-F238E27FC236}">
              <a16:creationId xmlns:a16="http://schemas.microsoft.com/office/drawing/2014/main" id="{00000000-0008-0000-0500-0000C8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25" name="Text Box 17">
          <a:extLst>
            <a:ext uri="{FF2B5EF4-FFF2-40B4-BE49-F238E27FC236}">
              <a16:creationId xmlns:a16="http://schemas.microsoft.com/office/drawing/2014/main" id="{00000000-0008-0000-0500-0000C9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26" name="Text Box 18">
          <a:extLst>
            <a:ext uri="{FF2B5EF4-FFF2-40B4-BE49-F238E27FC236}">
              <a16:creationId xmlns:a16="http://schemas.microsoft.com/office/drawing/2014/main" id="{00000000-0008-0000-0500-0000CA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27" name="Text Box 19">
          <a:extLst>
            <a:ext uri="{FF2B5EF4-FFF2-40B4-BE49-F238E27FC236}">
              <a16:creationId xmlns:a16="http://schemas.microsoft.com/office/drawing/2014/main" id="{00000000-0008-0000-0500-0000CB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1228" name="Text Box 15">
          <a:extLst>
            <a:ext uri="{FF2B5EF4-FFF2-40B4-BE49-F238E27FC236}">
              <a16:creationId xmlns:a16="http://schemas.microsoft.com/office/drawing/2014/main" id="{00000000-0008-0000-0500-0000CC040000}"/>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29" name="Text Box 16">
          <a:extLst>
            <a:ext uri="{FF2B5EF4-FFF2-40B4-BE49-F238E27FC236}">
              <a16:creationId xmlns:a16="http://schemas.microsoft.com/office/drawing/2014/main" id="{00000000-0008-0000-0500-0000CD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30" name="Text Box 17">
          <a:extLst>
            <a:ext uri="{FF2B5EF4-FFF2-40B4-BE49-F238E27FC236}">
              <a16:creationId xmlns:a16="http://schemas.microsoft.com/office/drawing/2014/main" id="{00000000-0008-0000-0500-0000CE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31" name="Text Box 18">
          <a:extLst>
            <a:ext uri="{FF2B5EF4-FFF2-40B4-BE49-F238E27FC236}">
              <a16:creationId xmlns:a16="http://schemas.microsoft.com/office/drawing/2014/main" id="{00000000-0008-0000-0500-0000CF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32" name="Text Box 19">
          <a:extLst>
            <a:ext uri="{FF2B5EF4-FFF2-40B4-BE49-F238E27FC236}">
              <a16:creationId xmlns:a16="http://schemas.microsoft.com/office/drawing/2014/main" id="{00000000-0008-0000-0500-0000D0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33" name="Text Box 16">
          <a:extLst>
            <a:ext uri="{FF2B5EF4-FFF2-40B4-BE49-F238E27FC236}">
              <a16:creationId xmlns:a16="http://schemas.microsoft.com/office/drawing/2014/main" id="{00000000-0008-0000-0500-0000D1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34" name="Text Box 17">
          <a:extLst>
            <a:ext uri="{FF2B5EF4-FFF2-40B4-BE49-F238E27FC236}">
              <a16:creationId xmlns:a16="http://schemas.microsoft.com/office/drawing/2014/main" id="{00000000-0008-0000-0500-0000D2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35" name="Text Box 18">
          <a:extLst>
            <a:ext uri="{FF2B5EF4-FFF2-40B4-BE49-F238E27FC236}">
              <a16:creationId xmlns:a16="http://schemas.microsoft.com/office/drawing/2014/main" id="{00000000-0008-0000-0500-0000D3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36" name="Text Box 19">
          <a:extLst>
            <a:ext uri="{FF2B5EF4-FFF2-40B4-BE49-F238E27FC236}">
              <a16:creationId xmlns:a16="http://schemas.microsoft.com/office/drawing/2014/main" id="{00000000-0008-0000-0500-0000D4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444014"/>
    <xdr:sp macro="" textlink="">
      <xdr:nvSpPr>
        <xdr:cNvPr id="1237" name="Text Box 15">
          <a:extLst>
            <a:ext uri="{FF2B5EF4-FFF2-40B4-BE49-F238E27FC236}">
              <a16:creationId xmlns:a16="http://schemas.microsoft.com/office/drawing/2014/main" id="{00000000-0008-0000-0500-0000D5040000}"/>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38" name="Text Box 15">
          <a:extLst>
            <a:ext uri="{FF2B5EF4-FFF2-40B4-BE49-F238E27FC236}">
              <a16:creationId xmlns:a16="http://schemas.microsoft.com/office/drawing/2014/main" id="{00000000-0008-0000-0500-0000D6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39" name="Text Box 16">
          <a:extLst>
            <a:ext uri="{FF2B5EF4-FFF2-40B4-BE49-F238E27FC236}">
              <a16:creationId xmlns:a16="http://schemas.microsoft.com/office/drawing/2014/main" id="{00000000-0008-0000-0500-0000D7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40" name="Text Box 17">
          <a:extLst>
            <a:ext uri="{FF2B5EF4-FFF2-40B4-BE49-F238E27FC236}">
              <a16:creationId xmlns:a16="http://schemas.microsoft.com/office/drawing/2014/main" id="{00000000-0008-0000-0500-0000D8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41" name="Text Box 18">
          <a:extLst>
            <a:ext uri="{FF2B5EF4-FFF2-40B4-BE49-F238E27FC236}">
              <a16:creationId xmlns:a16="http://schemas.microsoft.com/office/drawing/2014/main" id="{00000000-0008-0000-0500-0000D9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42" name="Text Box 19">
          <a:extLst>
            <a:ext uri="{FF2B5EF4-FFF2-40B4-BE49-F238E27FC236}">
              <a16:creationId xmlns:a16="http://schemas.microsoft.com/office/drawing/2014/main" id="{00000000-0008-0000-0500-0000DA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43" name="Text Box 15">
          <a:extLst>
            <a:ext uri="{FF2B5EF4-FFF2-40B4-BE49-F238E27FC236}">
              <a16:creationId xmlns:a16="http://schemas.microsoft.com/office/drawing/2014/main" id="{00000000-0008-0000-0500-0000DB040000}"/>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44" name="Text Box 16">
          <a:extLst>
            <a:ext uri="{FF2B5EF4-FFF2-40B4-BE49-F238E27FC236}">
              <a16:creationId xmlns:a16="http://schemas.microsoft.com/office/drawing/2014/main" id="{00000000-0008-0000-0500-0000DC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45" name="Text Box 17">
          <a:extLst>
            <a:ext uri="{FF2B5EF4-FFF2-40B4-BE49-F238E27FC236}">
              <a16:creationId xmlns:a16="http://schemas.microsoft.com/office/drawing/2014/main" id="{00000000-0008-0000-0500-0000DD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46" name="Text Box 18">
          <a:extLst>
            <a:ext uri="{FF2B5EF4-FFF2-40B4-BE49-F238E27FC236}">
              <a16:creationId xmlns:a16="http://schemas.microsoft.com/office/drawing/2014/main" id="{00000000-0008-0000-0500-0000DE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47" name="Text Box 19">
          <a:extLst>
            <a:ext uri="{FF2B5EF4-FFF2-40B4-BE49-F238E27FC236}">
              <a16:creationId xmlns:a16="http://schemas.microsoft.com/office/drawing/2014/main" id="{00000000-0008-0000-0500-0000DF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48" name="Text Box 15">
          <a:extLst>
            <a:ext uri="{FF2B5EF4-FFF2-40B4-BE49-F238E27FC236}">
              <a16:creationId xmlns:a16="http://schemas.microsoft.com/office/drawing/2014/main" id="{00000000-0008-0000-0500-0000E0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444331"/>
    <xdr:sp macro="" textlink="">
      <xdr:nvSpPr>
        <xdr:cNvPr id="1249" name="Text Box 15">
          <a:extLst>
            <a:ext uri="{FF2B5EF4-FFF2-40B4-BE49-F238E27FC236}">
              <a16:creationId xmlns:a16="http://schemas.microsoft.com/office/drawing/2014/main" id="{00000000-0008-0000-0500-0000E1040000}"/>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50" name="Text Box 16">
          <a:extLst>
            <a:ext uri="{FF2B5EF4-FFF2-40B4-BE49-F238E27FC236}">
              <a16:creationId xmlns:a16="http://schemas.microsoft.com/office/drawing/2014/main" id="{00000000-0008-0000-0500-0000E2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51" name="Text Box 17">
          <a:extLst>
            <a:ext uri="{FF2B5EF4-FFF2-40B4-BE49-F238E27FC236}">
              <a16:creationId xmlns:a16="http://schemas.microsoft.com/office/drawing/2014/main" id="{00000000-0008-0000-0500-0000E3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52" name="Text Box 18">
          <a:extLst>
            <a:ext uri="{FF2B5EF4-FFF2-40B4-BE49-F238E27FC236}">
              <a16:creationId xmlns:a16="http://schemas.microsoft.com/office/drawing/2014/main" id="{00000000-0008-0000-0500-0000E4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53" name="Text Box 19">
          <a:extLst>
            <a:ext uri="{FF2B5EF4-FFF2-40B4-BE49-F238E27FC236}">
              <a16:creationId xmlns:a16="http://schemas.microsoft.com/office/drawing/2014/main" id="{00000000-0008-0000-0500-0000E5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54" name="Text Box 15">
          <a:extLst>
            <a:ext uri="{FF2B5EF4-FFF2-40B4-BE49-F238E27FC236}">
              <a16:creationId xmlns:a16="http://schemas.microsoft.com/office/drawing/2014/main" id="{00000000-0008-0000-0500-0000E6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442269"/>
    <xdr:sp macro="" textlink="">
      <xdr:nvSpPr>
        <xdr:cNvPr id="1255" name="Text Box 15">
          <a:extLst>
            <a:ext uri="{FF2B5EF4-FFF2-40B4-BE49-F238E27FC236}">
              <a16:creationId xmlns:a16="http://schemas.microsoft.com/office/drawing/2014/main" id="{00000000-0008-0000-0500-0000E7040000}"/>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256" name="Text Box 15">
          <a:extLst>
            <a:ext uri="{FF2B5EF4-FFF2-40B4-BE49-F238E27FC236}">
              <a16:creationId xmlns:a16="http://schemas.microsoft.com/office/drawing/2014/main" id="{00000000-0008-0000-0500-0000E8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57" name="Text Box 16">
          <a:extLst>
            <a:ext uri="{FF2B5EF4-FFF2-40B4-BE49-F238E27FC236}">
              <a16:creationId xmlns:a16="http://schemas.microsoft.com/office/drawing/2014/main" id="{00000000-0008-0000-0500-0000E9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58" name="Text Box 17">
          <a:extLst>
            <a:ext uri="{FF2B5EF4-FFF2-40B4-BE49-F238E27FC236}">
              <a16:creationId xmlns:a16="http://schemas.microsoft.com/office/drawing/2014/main" id="{00000000-0008-0000-0500-0000EA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59" name="Text Box 18">
          <a:extLst>
            <a:ext uri="{FF2B5EF4-FFF2-40B4-BE49-F238E27FC236}">
              <a16:creationId xmlns:a16="http://schemas.microsoft.com/office/drawing/2014/main" id="{00000000-0008-0000-0500-0000EB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60" name="Text Box 19">
          <a:extLst>
            <a:ext uri="{FF2B5EF4-FFF2-40B4-BE49-F238E27FC236}">
              <a16:creationId xmlns:a16="http://schemas.microsoft.com/office/drawing/2014/main" id="{00000000-0008-0000-0500-0000EC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261" name="Text Box 15">
          <a:extLst>
            <a:ext uri="{FF2B5EF4-FFF2-40B4-BE49-F238E27FC236}">
              <a16:creationId xmlns:a16="http://schemas.microsoft.com/office/drawing/2014/main" id="{00000000-0008-0000-0500-0000ED040000}"/>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62" name="Text Box 16">
          <a:extLst>
            <a:ext uri="{FF2B5EF4-FFF2-40B4-BE49-F238E27FC236}">
              <a16:creationId xmlns:a16="http://schemas.microsoft.com/office/drawing/2014/main" id="{00000000-0008-0000-0500-0000EE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63" name="Text Box 17">
          <a:extLst>
            <a:ext uri="{FF2B5EF4-FFF2-40B4-BE49-F238E27FC236}">
              <a16:creationId xmlns:a16="http://schemas.microsoft.com/office/drawing/2014/main" id="{00000000-0008-0000-0500-0000EF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64" name="Text Box 18">
          <a:extLst>
            <a:ext uri="{FF2B5EF4-FFF2-40B4-BE49-F238E27FC236}">
              <a16:creationId xmlns:a16="http://schemas.microsoft.com/office/drawing/2014/main" id="{00000000-0008-0000-0500-0000F0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65" name="Text Box 19">
          <a:extLst>
            <a:ext uri="{FF2B5EF4-FFF2-40B4-BE49-F238E27FC236}">
              <a16:creationId xmlns:a16="http://schemas.microsoft.com/office/drawing/2014/main" id="{00000000-0008-0000-0500-0000F1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266" name="Text Box 15">
          <a:extLst>
            <a:ext uri="{FF2B5EF4-FFF2-40B4-BE49-F238E27FC236}">
              <a16:creationId xmlns:a16="http://schemas.microsoft.com/office/drawing/2014/main" id="{00000000-0008-0000-0500-0000F2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67" name="Text Box 16">
          <a:extLst>
            <a:ext uri="{FF2B5EF4-FFF2-40B4-BE49-F238E27FC236}">
              <a16:creationId xmlns:a16="http://schemas.microsoft.com/office/drawing/2014/main" id="{00000000-0008-0000-0500-0000F3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68" name="Text Box 17">
          <a:extLst>
            <a:ext uri="{FF2B5EF4-FFF2-40B4-BE49-F238E27FC236}">
              <a16:creationId xmlns:a16="http://schemas.microsoft.com/office/drawing/2014/main" id="{00000000-0008-0000-0500-0000F4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69" name="Text Box 18">
          <a:extLst>
            <a:ext uri="{FF2B5EF4-FFF2-40B4-BE49-F238E27FC236}">
              <a16:creationId xmlns:a16="http://schemas.microsoft.com/office/drawing/2014/main" id="{00000000-0008-0000-0500-0000F5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70" name="Text Box 19">
          <a:extLst>
            <a:ext uri="{FF2B5EF4-FFF2-40B4-BE49-F238E27FC236}">
              <a16:creationId xmlns:a16="http://schemas.microsoft.com/office/drawing/2014/main" id="{00000000-0008-0000-0500-0000F6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442269"/>
    <xdr:sp macro="" textlink="">
      <xdr:nvSpPr>
        <xdr:cNvPr id="1271" name="Text Box 15">
          <a:extLst>
            <a:ext uri="{FF2B5EF4-FFF2-40B4-BE49-F238E27FC236}">
              <a16:creationId xmlns:a16="http://schemas.microsoft.com/office/drawing/2014/main" id="{00000000-0008-0000-0500-0000F704000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72" name="Text Box 16">
          <a:extLst>
            <a:ext uri="{FF2B5EF4-FFF2-40B4-BE49-F238E27FC236}">
              <a16:creationId xmlns:a16="http://schemas.microsoft.com/office/drawing/2014/main" id="{00000000-0008-0000-0500-0000F8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73" name="Text Box 17">
          <a:extLst>
            <a:ext uri="{FF2B5EF4-FFF2-40B4-BE49-F238E27FC236}">
              <a16:creationId xmlns:a16="http://schemas.microsoft.com/office/drawing/2014/main" id="{00000000-0008-0000-0500-0000F9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74" name="Text Box 18">
          <a:extLst>
            <a:ext uri="{FF2B5EF4-FFF2-40B4-BE49-F238E27FC236}">
              <a16:creationId xmlns:a16="http://schemas.microsoft.com/office/drawing/2014/main" id="{00000000-0008-0000-0500-0000FA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75" name="Text Box 19">
          <a:extLst>
            <a:ext uri="{FF2B5EF4-FFF2-40B4-BE49-F238E27FC236}">
              <a16:creationId xmlns:a16="http://schemas.microsoft.com/office/drawing/2014/main" id="{00000000-0008-0000-0500-0000FB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276" name="Text Box 15">
          <a:extLst>
            <a:ext uri="{FF2B5EF4-FFF2-40B4-BE49-F238E27FC236}">
              <a16:creationId xmlns:a16="http://schemas.microsoft.com/office/drawing/2014/main" id="{00000000-0008-0000-0500-0000FC04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77" name="Text Box 16">
          <a:extLst>
            <a:ext uri="{FF2B5EF4-FFF2-40B4-BE49-F238E27FC236}">
              <a16:creationId xmlns:a16="http://schemas.microsoft.com/office/drawing/2014/main" id="{00000000-0008-0000-0500-0000FD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78" name="Text Box 17">
          <a:extLst>
            <a:ext uri="{FF2B5EF4-FFF2-40B4-BE49-F238E27FC236}">
              <a16:creationId xmlns:a16="http://schemas.microsoft.com/office/drawing/2014/main" id="{00000000-0008-0000-0500-0000FE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79" name="Text Box 18">
          <a:extLst>
            <a:ext uri="{FF2B5EF4-FFF2-40B4-BE49-F238E27FC236}">
              <a16:creationId xmlns:a16="http://schemas.microsoft.com/office/drawing/2014/main" id="{00000000-0008-0000-0500-0000FF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80" name="Text Box 19">
          <a:extLst>
            <a:ext uri="{FF2B5EF4-FFF2-40B4-BE49-F238E27FC236}">
              <a16:creationId xmlns:a16="http://schemas.microsoft.com/office/drawing/2014/main" id="{00000000-0008-0000-0500-00000005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442269"/>
    <xdr:sp macro="" textlink="">
      <xdr:nvSpPr>
        <xdr:cNvPr id="1281" name="Text Box 15">
          <a:extLst>
            <a:ext uri="{FF2B5EF4-FFF2-40B4-BE49-F238E27FC236}">
              <a16:creationId xmlns:a16="http://schemas.microsoft.com/office/drawing/2014/main" id="{00000000-0008-0000-0500-000001050000}"/>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282" name="Text Box 15">
          <a:extLst>
            <a:ext uri="{FF2B5EF4-FFF2-40B4-BE49-F238E27FC236}">
              <a16:creationId xmlns:a16="http://schemas.microsoft.com/office/drawing/2014/main" id="{00000000-0008-0000-0500-00000205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83" name="Text Box 16">
          <a:extLst>
            <a:ext uri="{FF2B5EF4-FFF2-40B4-BE49-F238E27FC236}">
              <a16:creationId xmlns:a16="http://schemas.microsoft.com/office/drawing/2014/main" id="{00000000-0008-0000-0500-000003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84" name="Text Box 17">
          <a:extLst>
            <a:ext uri="{FF2B5EF4-FFF2-40B4-BE49-F238E27FC236}">
              <a16:creationId xmlns:a16="http://schemas.microsoft.com/office/drawing/2014/main" id="{00000000-0008-0000-0500-000004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85" name="Text Box 18">
          <a:extLst>
            <a:ext uri="{FF2B5EF4-FFF2-40B4-BE49-F238E27FC236}">
              <a16:creationId xmlns:a16="http://schemas.microsoft.com/office/drawing/2014/main" id="{00000000-0008-0000-0500-000005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86" name="Text Box 19">
          <a:extLst>
            <a:ext uri="{FF2B5EF4-FFF2-40B4-BE49-F238E27FC236}">
              <a16:creationId xmlns:a16="http://schemas.microsoft.com/office/drawing/2014/main" id="{00000000-0008-0000-0500-000006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287" name="Text Box 15">
          <a:extLst>
            <a:ext uri="{FF2B5EF4-FFF2-40B4-BE49-F238E27FC236}">
              <a16:creationId xmlns:a16="http://schemas.microsoft.com/office/drawing/2014/main" id="{00000000-0008-0000-0500-000007050000}"/>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88" name="Text Box 16">
          <a:extLst>
            <a:ext uri="{FF2B5EF4-FFF2-40B4-BE49-F238E27FC236}">
              <a16:creationId xmlns:a16="http://schemas.microsoft.com/office/drawing/2014/main" id="{00000000-0008-0000-0500-000008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89" name="Text Box 17">
          <a:extLst>
            <a:ext uri="{FF2B5EF4-FFF2-40B4-BE49-F238E27FC236}">
              <a16:creationId xmlns:a16="http://schemas.microsoft.com/office/drawing/2014/main" id="{00000000-0008-0000-0500-000009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90" name="Text Box 18">
          <a:extLst>
            <a:ext uri="{FF2B5EF4-FFF2-40B4-BE49-F238E27FC236}">
              <a16:creationId xmlns:a16="http://schemas.microsoft.com/office/drawing/2014/main" id="{00000000-0008-0000-0500-00000A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91" name="Text Box 19">
          <a:extLst>
            <a:ext uri="{FF2B5EF4-FFF2-40B4-BE49-F238E27FC236}">
              <a16:creationId xmlns:a16="http://schemas.microsoft.com/office/drawing/2014/main" id="{00000000-0008-0000-0500-00000B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292" name="Text Box 15">
          <a:extLst>
            <a:ext uri="{FF2B5EF4-FFF2-40B4-BE49-F238E27FC236}">
              <a16:creationId xmlns:a16="http://schemas.microsoft.com/office/drawing/2014/main" id="{00000000-0008-0000-0500-00000C05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93" name="Text Box 16">
          <a:extLst>
            <a:ext uri="{FF2B5EF4-FFF2-40B4-BE49-F238E27FC236}">
              <a16:creationId xmlns:a16="http://schemas.microsoft.com/office/drawing/2014/main" id="{00000000-0008-0000-0500-00000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94" name="Text Box 17">
          <a:extLst>
            <a:ext uri="{FF2B5EF4-FFF2-40B4-BE49-F238E27FC236}">
              <a16:creationId xmlns:a16="http://schemas.microsoft.com/office/drawing/2014/main" id="{00000000-0008-0000-0500-00000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95" name="Text Box 18">
          <a:extLst>
            <a:ext uri="{FF2B5EF4-FFF2-40B4-BE49-F238E27FC236}">
              <a16:creationId xmlns:a16="http://schemas.microsoft.com/office/drawing/2014/main" id="{00000000-0008-0000-0500-00000F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96" name="Text Box 19">
          <a:extLst>
            <a:ext uri="{FF2B5EF4-FFF2-40B4-BE49-F238E27FC236}">
              <a16:creationId xmlns:a16="http://schemas.microsoft.com/office/drawing/2014/main" id="{00000000-0008-0000-0500-000010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97" name="Text Box 16">
          <a:extLst>
            <a:ext uri="{FF2B5EF4-FFF2-40B4-BE49-F238E27FC236}">
              <a16:creationId xmlns:a16="http://schemas.microsoft.com/office/drawing/2014/main" id="{00000000-0008-0000-0500-00001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98" name="Text Box 17">
          <a:extLst>
            <a:ext uri="{FF2B5EF4-FFF2-40B4-BE49-F238E27FC236}">
              <a16:creationId xmlns:a16="http://schemas.microsoft.com/office/drawing/2014/main" id="{00000000-0008-0000-0500-00001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99" name="Text Box 18">
          <a:extLst>
            <a:ext uri="{FF2B5EF4-FFF2-40B4-BE49-F238E27FC236}">
              <a16:creationId xmlns:a16="http://schemas.microsoft.com/office/drawing/2014/main" id="{00000000-0008-0000-0500-000013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00" name="Text Box 19">
          <a:extLst>
            <a:ext uri="{FF2B5EF4-FFF2-40B4-BE49-F238E27FC236}">
              <a16:creationId xmlns:a16="http://schemas.microsoft.com/office/drawing/2014/main" id="{00000000-0008-0000-0500-000014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01" name="Text Box 16">
          <a:extLst>
            <a:ext uri="{FF2B5EF4-FFF2-40B4-BE49-F238E27FC236}">
              <a16:creationId xmlns:a16="http://schemas.microsoft.com/office/drawing/2014/main" id="{00000000-0008-0000-0500-00001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02" name="Text Box 17">
          <a:extLst>
            <a:ext uri="{FF2B5EF4-FFF2-40B4-BE49-F238E27FC236}">
              <a16:creationId xmlns:a16="http://schemas.microsoft.com/office/drawing/2014/main" id="{00000000-0008-0000-0500-00001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03" name="Text Box 18">
          <a:extLst>
            <a:ext uri="{FF2B5EF4-FFF2-40B4-BE49-F238E27FC236}">
              <a16:creationId xmlns:a16="http://schemas.microsoft.com/office/drawing/2014/main" id="{00000000-0008-0000-0500-000017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04" name="Text Box 19">
          <a:extLst>
            <a:ext uri="{FF2B5EF4-FFF2-40B4-BE49-F238E27FC236}">
              <a16:creationId xmlns:a16="http://schemas.microsoft.com/office/drawing/2014/main" id="{00000000-0008-0000-0500-000018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444014"/>
    <xdr:sp macro="" textlink="">
      <xdr:nvSpPr>
        <xdr:cNvPr id="1305" name="Text Box 15">
          <a:extLst>
            <a:ext uri="{FF2B5EF4-FFF2-40B4-BE49-F238E27FC236}">
              <a16:creationId xmlns:a16="http://schemas.microsoft.com/office/drawing/2014/main" id="{00000000-0008-0000-0500-000019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06" name="Text Box 16">
          <a:extLst>
            <a:ext uri="{FF2B5EF4-FFF2-40B4-BE49-F238E27FC236}">
              <a16:creationId xmlns:a16="http://schemas.microsoft.com/office/drawing/2014/main" id="{00000000-0008-0000-0500-00001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07" name="Text Box 17">
          <a:extLst>
            <a:ext uri="{FF2B5EF4-FFF2-40B4-BE49-F238E27FC236}">
              <a16:creationId xmlns:a16="http://schemas.microsoft.com/office/drawing/2014/main" id="{00000000-0008-0000-0500-00001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08" name="Text Box 18">
          <a:extLst>
            <a:ext uri="{FF2B5EF4-FFF2-40B4-BE49-F238E27FC236}">
              <a16:creationId xmlns:a16="http://schemas.microsoft.com/office/drawing/2014/main" id="{00000000-0008-0000-0500-00001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09" name="Text Box 19">
          <a:extLst>
            <a:ext uri="{FF2B5EF4-FFF2-40B4-BE49-F238E27FC236}">
              <a16:creationId xmlns:a16="http://schemas.microsoft.com/office/drawing/2014/main" id="{00000000-0008-0000-0500-00001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310" name="Text Box 15">
          <a:extLst>
            <a:ext uri="{FF2B5EF4-FFF2-40B4-BE49-F238E27FC236}">
              <a16:creationId xmlns:a16="http://schemas.microsoft.com/office/drawing/2014/main" id="{00000000-0008-0000-0500-00001E050000}"/>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442269"/>
    <xdr:sp macro="" textlink="">
      <xdr:nvSpPr>
        <xdr:cNvPr id="1311" name="Text Box 15">
          <a:extLst>
            <a:ext uri="{FF2B5EF4-FFF2-40B4-BE49-F238E27FC236}">
              <a16:creationId xmlns:a16="http://schemas.microsoft.com/office/drawing/2014/main" id="{00000000-0008-0000-0500-00001F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12" name="Text Box 16">
          <a:extLst>
            <a:ext uri="{FF2B5EF4-FFF2-40B4-BE49-F238E27FC236}">
              <a16:creationId xmlns:a16="http://schemas.microsoft.com/office/drawing/2014/main" id="{00000000-0008-0000-0500-00002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13" name="Text Box 17">
          <a:extLst>
            <a:ext uri="{FF2B5EF4-FFF2-40B4-BE49-F238E27FC236}">
              <a16:creationId xmlns:a16="http://schemas.microsoft.com/office/drawing/2014/main" id="{00000000-0008-0000-0500-00002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14" name="Text Box 18">
          <a:extLst>
            <a:ext uri="{FF2B5EF4-FFF2-40B4-BE49-F238E27FC236}">
              <a16:creationId xmlns:a16="http://schemas.microsoft.com/office/drawing/2014/main" id="{00000000-0008-0000-0500-00002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315" name="Text Box 15">
          <a:extLst>
            <a:ext uri="{FF2B5EF4-FFF2-40B4-BE49-F238E27FC236}">
              <a16:creationId xmlns:a16="http://schemas.microsoft.com/office/drawing/2014/main" id="{00000000-0008-0000-0500-000023050000}"/>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16" name="Text Box 16">
          <a:extLst>
            <a:ext uri="{FF2B5EF4-FFF2-40B4-BE49-F238E27FC236}">
              <a16:creationId xmlns:a16="http://schemas.microsoft.com/office/drawing/2014/main" id="{00000000-0008-0000-0500-00002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17" name="Text Box 17">
          <a:extLst>
            <a:ext uri="{FF2B5EF4-FFF2-40B4-BE49-F238E27FC236}">
              <a16:creationId xmlns:a16="http://schemas.microsoft.com/office/drawing/2014/main" id="{00000000-0008-0000-0500-00002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18" name="Text Box 18">
          <a:extLst>
            <a:ext uri="{FF2B5EF4-FFF2-40B4-BE49-F238E27FC236}">
              <a16:creationId xmlns:a16="http://schemas.microsoft.com/office/drawing/2014/main" id="{00000000-0008-0000-0500-00002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19" name="Text Box 19">
          <a:extLst>
            <a:ext uri="{FF2B5EF4-FFF2-40B4-BE49-F238E27FC236}">
              <a16:creationId xmlns:a16="http://schemas.microsoft.com/office/drawing/2014/main" id="{00000000-0008-0000-0500-00002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442269"/>
    <xdr:sp macro="" textlink="">
      <xdr:nvSpPr>
        <xdr:cNvPr id="1320" name="Text Box 15">
          <a:extLst>
            <a:ext uri="{FF2B5EF4-FFF2-40B4-BE49-F238E27FC236}">
              <a16:creationId xmlns:a16="http://schemas.microsoft.com/office/drawing/2014/main" id="{00000000-0008-0000-0500-000028050000}"/>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21" name="Text Box 16">
          <a:extLst>
            <a:ext uri="{FF2B5EF4-FFF2-40B4-BE49-F238E27FC236}">
              <a16:creationId xmlns:a16="http://schemas.microsoft.com/office/drawing/2014/main" id="{00000000-0008-0000-0500-000029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22" name="Text Box 17">
          <a:extLst>
            <a:ext uri="{FF2B5EF4-FFF2-40B4-BE49-F238E27FC236}">
              <a16:creationId xmlns:a16="http://schemas.microsoft.com/office/drawing/2014/main" id="{00000000-0008-0000-0500-00002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23" name="Text Box 18">
          <a:extLst>
            <a:ext uri="{FF2B5EF4-FFF2-40B4-BE49-F238E27FC236}">
              <a16:creationId xmlns:a16="http://schemas.microsoft.com/office/drawing/2014/main" id="{00000000-0008-0000-0500-00002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24" name="Text Box 19">
          <a:extLst>
            <a:ext uri="{FF2B5EF4-FFF2-40B4-BE49-F238E27FC236}">
              <a16:creationId xmlns:a16="http://schemas.microsoft.com/office/drawing/2014/main" id="{00000000-0008-0000-0500-00002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25" name="Text Box 16">
          <a:extLst>
            <a:ext uri="{FF2B5EF4-FFF2-40B4-BE49-F238E27FC236}">
              <a16:creationId xmlns:a16="http://schemas.microsoft.com/office/drawing/2014/main" id="{00000000-0008-0000-0500-00002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26" name="Text Box 17">
          <a:extLst>
            <a:ext uri="{FF2B5EF4-FFF2-40B4-BE49-F238E27FC236}">
              <a16:creationId xmlns:a16="http://schemas.microsoft.com/office/drawing/2014/main" id="{00000000-0008-0000-0500-00002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27" name="Text Box 18">
          <a:extLst>
            <a:ext uri="{FF2B5EF4-FFF2-40B4-BE49-F238E27FC236}">
              <a16:creationId xmlns:a16="http://schemas.microsoft.com/office/drawing/2014/main" id="{00000000-0008-0000-0500-00002F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28" name="Text Box 19">
          <a:extLst>
            <a:ext uri="{FF2B5EF4-FFF2-40B4-BE49-F238E27FC236}">
              <a16:creationId xmlns:a16="http://schemas.microsoft.com/office/drawing/2014/main" id="{00000000-0008-0000-0500-000030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29" name="Text Box 16">
          <a:extLst>
            <a:ext uri="{FF2B5EF4-FFF2-40B4-BE49-F238E27FC236}">
              <a16:creationId xmlns:a16="http://schemas.microsoft.com/office/drawing/2014/main" id="{00000000-0008-0000-0500-00003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30" name="Text Box 17">
          <a:extLst>
            <a:ext uri="{FF2B5EF4-FFF2-40B4-BE49-F238E27FC236}">
              <a16:creationId xmlns:a16="http://schemas.microsoft.com/office/drawing/2014/main" id="{00000000-0008-0000-0500-00003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31" name="Text Box 18">
          <a:extLst>
            <a:ext uri="{FF2B5EF4-FFF2-40B4-BE49-F238E27FC236}">
              <a16:creationId xmlns:a16="http://schemas.microsoft.com/office/drawing/2014/main" id="{00000000-0008-0000-0500-000033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32" name="Text Box 19">
          <a:extLst>
            <a:ext uri="{FF2B5EF4-FFF2-40B4-BE49-F238E27FC236}">
              <a16:creationId xmlns:a16="http://schemas.microsoft.com/office/drawing/2014/main" id="{00000000-0008-0000-0500-000034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33" name="Text Box 16">
          <a:extLst>
            <a:ext uri="{FF2B5EF4-FFF2-40B4-BE49-F238E27FC236}">
              <a16:creationId xmlns:a16="http://schemas.microsoft.com/office/drawing/2014/main" id="{00000000-0008-0000-0500-00003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34" name="Text Box 17">
          <a:extLst>
            <a:ext uri="{FF2B5EF4-FFF2-40B4-BE49-F238E27FC236}">
              <a16:creationId xmlns:a16="http://schemas.microsoft.com/office/drawing/2014/main" id="{00000000-0008-0000-0500-00003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35" name="Text Box 18">
          <a:extLst>
            <a:ext uri="{FF2B5EF4-FFF2-40B4-BE49-F238E27FC236}">
              <a16:creationId xmlns:a16="http://schemas.microsoft.com/office/drawing/2014/main" id="{00000000-0008-0000-0500-000037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36" name="Text Box 19">
          <a:extLst>
            <a:ext uri="{FF2B5EF4-FFF2-40B4-BE49-F238E27FC236}">
              <a16:creationId xmlns:a16="http://schemas.microsoft.com/office/drawing/2014/main" id="{00000000-0008-0000-0500-000038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444014"/>
    <xdr:sp macro="" textlink="">
      <xdr:nvSpPr>
        <xdr:cNvPr id="1337" name="Text Box 15">
          <a:extLst>
            <a:ext uri="{FF2B5EF4-FFF2-40B4-BE49-F238E27FC236}">
              <a16:creationId xmlns:a16="http://schemas.microsoft.com/office/drawing/2014/main" id="{00000000-0008-0000-0500-000039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38" name="Text Box 16">
          <a:extLst>
            <a:ext uri="{FF2B5EF4-FFF2-40B4-BE49-F238E27FC236}">
              <a16:creationId xmlns:a16="http://schemas.microsoft.com/office/drawing/2014/main" id="{00000000-0008-0000-0500-00003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39" name="Text Box 17">
          <a:extLst>
            <a:ext uri="{FF2B5EF4-FFF2-40B4-BE49-F238E27FC236}">
              <a16:creationId xmlns:a16="http://schemas.microsoft.com/office/drawing/2014/main" id="{00000000-0008-0000-0500-00003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40" name="Text Box 18">
          <a:extLst>
            <a:ext uri="{FF2B5EF4-FFF2-40B4-BE49-F238E27FC236}">
              <a16:creationId xmlns:a16="http://schemas.microsoft.com/office/drawing/2014/main" id="{00000000-0008-0000-0500-00003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41" name="Text Box 19">
          <a:extLst>
            <a:ext uri="{FF2B5EF4-FFF2-40B4-BE49-F238E27FC236}">
              <a16:creationId xmlns:a16="http://schemas.microsoft.com/office/drawing/2014/main" id="{00000000-0008-0000-0500-00003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342" name="Text Box 15">
          <a:extLst>
            <a:ext uri="{FF2B5EF4-FFF2-40B4-BE49-F238E27FC236}">
              <a16:creationId xmlns:a16="http://schemas.microsoft.com/office/drawing/2014/main" id="{00000000-0008-0000-0500-00003E050000}"/>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442269"/>
    <xdr:sp macro="" textlink="">
      <xdr:nvSpPr>
        <xdr:cNvPr id="1343" name="Text Box 15">
          <a:extLst>
            <a:ext uri="{FF2B5EF4-FFF2-40B4-BE49-F238E27FC236}">
              <a16:creationId xmlns:a16="http://schemas.microsoft.com/office/drawing/2014/main" id="{00000000-0008-0000-0500-00003F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44" name="Text Box 16">
          <a:extLst>
            <a:ext uri="{FF2B5EF4-FFF2-40B4-BE49-F238E27FC236}">
              <a16:creationId xmlns:a16="http://schemas.microsoft.com/office/drawing/2014/main" id="{00000000-0008-0000-0500-00004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45" name="Text Box 17">
          <a:extLst>
            <a:ext uri="{FF2B5EF4-FFF2-40B4-BE49-F238E27FC236}">
              <a16:creationId xmlns:a16="http://schemas.microsoft.com/office/drawing/2014/main" id="{00000000-0008-0000-0500-00004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46" name="Text Box 18">
          <a:extLst>
            <a:ext uri="{FF2B5EF4-FFF2-40B4-BE49-F238E27FC236}">
              <a16:creationId xmlns:a16="http://schemas.microsoft.com/office/drawing/2014/main" id="{00000000-0008-0000-0500-00004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347" name="Text Box 15">
          <a:extLst>
            <a:ext uri="{FF2B5EF4-FFF2-40B4-BE49-F238E27FC236}">
              <a16:creationId xmlns:a16="http://schemas.microsoft.com/office/drawing/2014/main" id="{00000000-0008-0000-0500-000043050000}"/>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48" name="Text Box 16">
          <a:extLst>
            <a:ext uri="{FF2B5EF4-FFF2-40B4-BE49-F238E27FC236}">
              <a16:creationId xmlns:a16="http://schemas.microsoft.com/office/drawing/2014/main" id="{00000000-0008-0000-0500-00004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49" name="Text Box 17">
          <a:extLst>
            <a:ext uri="{FF2B5EF4-FFF2-40B4-BE49-F238E27FC236}">
              <a16:creationId xmlns:a16="http://schemas.microsoft.com/office/drawing/2014/main" id="{00000000-0008-0000-0500-00004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50" name="Text Box 18">
          <a:extLst>
            <a:ext uri="{FF2B5EF4-FFF2-40B4-BE49-F238E27FC236}">
              <a16:creationId xmlns:a16="http://schemas.microsoft.com/office/drawing/2014/main" id="{00000000-0008-0000-0500-00004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51" name="Text Box 19">
          <a:extLst>
            <a:ext uri="{FF2B5EF4-FFF2-40B4-BE49-F238E27FC236}">
              <a16:creationId xmlns:a16="http://schemas.microsoft.com/office/drawing/2014/main" id="{00000000-0008-0000-0500-00004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442269"/>
    <xdr:sp macro="" textlink="">
      <xdr:nvSpPr>
        <xdr:cNvPr id="1352" name="Text Box 15">
          <a:extLst>
            <a:ext uri="{FF2B5EF4-FFF2-40B4-BE49-F238E27FC236}">
              <a16:creationId xmlns:a16="http://schemas.microsoft.com/office/drawing/2014/main" id="{00000000-0008-0000-0500-000048050000}"/>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53" name="Text Box 16">
          <a:extLst>
            <a:ext uri="{FF2B5EF4-FFF2-40B4-BE49-F238E27FC236}">
              <a16:creationId xmlns:a16="http://schemas.microsoft.com/office/drawing/2014/main" id="{00000000-0008-0000-0500-000049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54" name="Text Box 17">
          <a:extLst>
            <a:ext uri="{FF2B5EF4-FFF2-40B4-BE49-F238E27FC236}">
              <a16:creationId xmlns:a16="http://schemas.microsoft.com/office/drawing/2014/main" id="{00000000-0008-0000-0500-00004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55" name="Text Box 18">
          <a:extLst>
            <a:ext uri="{FF2B5EF4-FFF2-40B4-BE49-F238E27FC236}">
              <a16:creationId xmlns:a16="http://schemas.microsoft.com/office/drawing/2014/main" id="{00000000-0008-0000-0500-00004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56" name="Text Box 19">
          <a:extLst>
            <a:ext uri="{FF2B5EF4-FFF2-40B4-BE49-F238E27FC236}">
              <a16:creationId xmlns:a16="http://schemas.microsoft.com/office/drawing/2014/main" id="{00000000-0008-0000-0500-00004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57" name="Text Box 16">
          <a:extLst>
            <a:ext uri="{FF2B5EF4-FFF2-40B4-BE49-F238E27FC236}">
              <a16:creationId xmlns:a16="http://schemas.microsoft.com/office/drawing/2014/main" id="{00000000-0008-0000-0500-00004D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58" name="Text Box 17">
          <a:extLst>
            <a:ext uri="{FF2B5EF4-FFF2-40B4-BE49-F238E27FC236}">
              <a16:creationId xmlns:a16="http://schemas.microsoft.com/office/drawing/2014/main" id="{00000000-0008-0000-0500-00004E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59" name="Text Box 18">
          <a:extLst>
            <a:ext uri="{FF2B5EF4-FFF2-40B4-BE49-F238E27FC236}">
              <a16:creationId xmlns:a16="http://schemas.microsoft.com/office/drawing/2014/main" id="{00000000-0008-0000-0500-00004F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60" name="Text Box 19">
          <a:extLst>
            <a:ext uri="{FF2B5EF4-FFF2-40B4-BE49-F238E27FC236}">
              <a16:creationId xmlns:a16="http://schemas.microsoft.com/office/drawing/2014/main" id="{00000000-0008-0000-0500-000050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61" name="Text Box 16">
          <a:extLst>
            <a:ext uri="{FF2B5EF4-FFF2-40B4-BE49-F238E27FC236}">
              <a16:creationId xmlns:a16="http://schemas.microsoft.com/office/drawing/2014/main" id="{00000000-0008-0000-0500-000051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62" name="Text Box 17">
          <a:extLst>
            <a:ext uri="{FF2B5EF4-FFF2-40B4-BE49-F238E27FC236}">
              <a16:creationId xmlns:a16="http://schemas.microsoft.com/office/drawing/2014/main" id="{00000000-0008-0000-0500-000052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63" name="Text Box 18">
          <a:extLst>
            <a:ext uri="{FF2B5EF4-FFF2-40B4-BE49-F238E27FC236}">
              <a16:creationId xmlns:a16="http://schemas.microsoft.com/office/drawing/2014/main" id="{00000000-0008-0000-0500-000053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64" name="Text Box 19">
          <a:extLst>
            <a:ext uri="{FF2B5EF4-FFF2-40B4-BE49-F238E27FC236}">
              <a16:creationId xmlns:a16="http://schemas.microsoft.com/office/drawing/2014/main" id="{00000000-0008-0000-0500-000054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65" name="Text Box 16">
          <a:extLst>
            <a:ext uri="{FF2B5EF4-FFF2-40B4-BE49-F238E27FC236}">
              <a16:creationId xmlns:a16="http://schemas.microsoft.com/office/drawing/2014/main" id="{00000000-0008-0000-0500-000055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66" name="Text Box 17">
          <a:extLst>
            <a:ext uri="{FF2B5EF4-FFF2-40B4-BE49-F238E27FC236}">
              <a16:creationId xmlns:a16="http://schemas.microsoft.com/office/drawing/2014/main" id="{00000000-0008-0000-0500-000056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67" name="Text Box 18">
          <a:extLst>
            <a:ext uri="{FF2B5EF4-FFF2-40B4-BE49-F238E27FC236}">
              <a16:creationId xmlns:a16="http://schemas.microsoft.com/office/drawing/2014/main" id="{00000000-0008-0000-0500-000057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68" name="Text Box 19">
          <a:extLst>
            <a:ext uri="{FF2B5EF4-FFF2-40B4-BE49-F238E27FC236}">
              <a16:creationId xmlns:a16="http://schemas.microsoft.com/office/drawing/2014/main" id="{00000000-0008-0000-0500-000058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444014"/>
    <xdr:sp macro="" textlink="">
      <xdr:nvSpPr>
        <xdr:cNvPr id="1369" name="Text Box 15">
          <a:extLst>
            <a:ext uri="{FF2B5EF4-FFF2-40B4-BE49-F238E27FC236}">
              <a16:creationId xmlns:a16="http://schemas.microsoft.com/office/drawing/2014/main" id="{00000000-0008-0000-0500-000059050000}"/>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70" name="Text Box 16">
          <a:extLst>
            <a:ext uri="{FF2B5EF4-FFF2-40B4-BE49-F238E27FC236}">
              <a16:creationId xmlns:a16="http://schemas.microsoft.com/office/drawing/2014/main" id="{00000000-0008-0000-0500-00005A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71" name="Text Box 17">
          <a:extLst>
            <a:ext uri="{FF2B5EF4-FFF2-40B4-BE49-F238E27FC236}">
              <a16:creationId xmlns:a16="http://schemas.microsoft.com/office/drawing/2014/main" id="{00000000-0008-0000-0500-00005B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72" name="Text Box 18">
          <a:extLst>
            <a:ext uri="{FF2B5EF4-FFF2-40B4-BE49-F238E27FC236}">
              <a16:creationId xmlns:a16="http://schemas.microsoft.com/office/drawing/2014/main" id="{00000000-0008-0000-0500-00005C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73" name="Text Box 19">
          <a:extLst>
            <a:ext uri="{FF2B5EF4-FFF2-40B4-BE49-F238E27FC236}">
              <a16:creationId xmlns:a16="http://schemas.microsoft.com/office/drawing/2014/main" id="{00000000-0008-0000-0500-00005D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442269"/>
    <xdr:sp macro="" textlink="">
      <xdr:nvSpPr>
        <xdr:cNvPr id="1374" name="Text Box 15">
          <a:extLst>
            <a:ext uri="{FF2B5EF4-FFF2-40B4-BE49-F238E27FC236}">
              <a16:creationId xmlns:a16="http://schemas.microsoft.com/office/drawing/2014/main" id="{00000000-0008-0000-0500-00005E050000}"/>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75" name="Text Box 16">
          <a:extLst>
            <a:ext uri="{FF2B5EF4-FFF2-40B4-BE49-F238E27FC236}">
              <a16:creationId xmlns:a16="http://schemas.microsoft.com/office/drawing/2014/main" id="{00000000-0008-0000-0500-00005F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76" name="Text Box 17">
          <a:extLst>
            <a:ext uri="{FF2B5EF4-FFF2-40B4-BE49-F238E27FC236}">
              <a16:creationId xmlns:a16="http://schemas.microsoft.com/office/drawing/2014/main" id="{00000000-0008-0000-0500-000060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77" name="Text Box 18">
          <a:extLst>
            <a:ext uri="{FF2B5EF4-FFF2-40B4-BE49-F238E27FC236}">
              <a16:creationId xmlns:a16="http://schemas.microsoft.com/office/drawing/2014/main" id="{00000000-0008-0000-0500-000061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78" name="Text Box 16">
          <a:extLst>
            <a:ext uri="{FF2B5EF4-FFF2-40B4-BE49-F238E27FC236}">
              <a16:creationId xmlns:a16="http://schemas.microsoft.com/office/drawing/2014/main" id="{00000000-0008-0000-0500-000062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79" name="Text Box 17">
          <a:extLst>
            <a:ext uri="{FF2B5EF4-FFF2-40B4-BE49-F238E27FC236}">
              <a16:creationId xmlns:a16="http://schemas.microsoft.com/office/drawing/2014/main" id="{00000000-0008-0000-0500-000063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80" name="Text Box 18">
          <a:extLst>
            <a:ext uri="{FF2B5EF4-FFF2-40B4-BE49-F238E27FC236}">
              <a16:creationId xmlns:a16="http://schemas.microsoft.com/office/drawing/2014/main" id="{00000000-0008-0000-0500-000064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81" name="Text Box 19">
          <a:extLst>
            <a:ext uri="{FF2B5EF4-FFF2-40B4-BE49-F238E27FC236}">
              <a16:creationId xmlns:a16="http://schemas.microsoft.com/office/drawing/2014/main" id="{00000000-0008-0000-0500-000065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442269"/>
    <xdr:sp macro="" textlink="">
      <xdr:nvSpPr>
        <xdr:cNvPr id="1382" name="Text Box 15">
          <a:extLst>
            <a:ext uri="{FF2B5EF4-FFF2-40B4-BE49-F238E27FC236}">
              <a16:creationId xmlns:a16="http://schemas.microsoft.com/office/drawing/2014/main" id="{00000000-0008-0000-0500-000066050000}"/>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83" name="Text Box 16">
          <a:extLst>
            <a:ext uri="{FF2B5EF4-FFF2-40B4-BE49-F238E27FC236}">
              <a16:creationId xmlns:a16="http://schemas.microsoft.com/office/drawing/2014/main" id="{00000000-0008-0000-0500-000067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84" name="Text Box 17">
          <a:extLst>
            <a:ext uri="{FF2B5EF4-FFF2-40B4-BE49-F238E27FC236}">
              <a16:creationId xmlns:a16="http://schemas.microsoft.com/office/drawing/2014/main" id="{00000000-0008-0000-0500-000068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85" name="Text Box 18">
          <a:extLst>
            <a:ext uri="{FF2B5EF4-FFF2-40B4-BE49-F238E27FC236}">
              <a16:creationId xmlns:a16="http://schemas.microsoft.com/office/drawing/2014/main" id="{00000000-0008-0000-0500-000069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86" name="Text Box 19">
          <a:extLst>
            <a:ext uri="{FF2B5EF4-FFF2-40B4-BE49-F238E27FC236}">
              <a16:creationId xmlns:a16="http://schemas.microsoft.com/office/drawing/2014/main" id="{00000000-0008-0000-0500-00006A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87" name="Text Box 16">
          <a:extLst>
            <a:ext uri="{FF2B5EF4-FFF2-40B4-BE49-F238E27FC236}">
              <a16:creationId xmlns:a16="http://schemas.microsoft.com/office/drawing/2014/main" id="{00000000-0008-0000-0500-00006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88" name="Text Box 17">
          <a:extLst>
            <a:ext uri="{FF2B5EF4-FFF2-40B4-BE49-F238E27FC236}">
              <a16:creationId xmlns:a16="http://schemas.microsoft.com/office/drawing/2014/main" id="{00000000-0008-0000-0500-00006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89" name="Text Box 18">
          <a:extLst>
            <a:ext uri="{FF2B5EF4-FFF2-40B4-BE49-F238E27FC236}">
              <a16:creationId xmlns:a16="http://schemas.microsoft.com/office/drawing/2014/main" id="{00000000-0008-0000-0500-00006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90" name="Text Box 19">
          <a:extLst>
            <a:ext uri="{FF2B5EF4-FFF2-40B4-BE49-F238E27FC236}">
              <a16:creationId xmlns:a16="http://schemas.microsoft.com/office/drawing/2014/main" id="{00000000-0008-0000-0500-00006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91" name="Text Box 16">
          <a:extLst>
            <a:ext uri="{FF2B5EF4-FFF2-40B4-BE49-F238E27FC236}">
              <a16:creationId xmlns:a16="http://schemas.microsoft.com/office/drawing/2014/main" id="{00000000-0008-0000-0500-00006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92" name="Text Box 17">
          <a:extLst>
            <a:ext uri="{FF2B5EF4-FFF2-40B4-BE49-F238E27FC236}">
              <a16:creationId xmlns:a16="http://schemas.microsoft.com/office/drawing/2014/main" id="{00000000-0008-0000-0500-00007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93" name="Text Box 18">
          <a:extLst>
            <a:ext uri="{FF2B5EF4-FFF2-40B4-BE49-F238E27FC236}">
              <a16:creationId xmlns:a16="http://schemas.microsoft.com/office/drawing/2014/main" id="{00000000-0008-0000-0500-00007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94" name="Text Box 19">
          <a:extLst>
            <a:ext uri="{FF2B5EF4-FFF2-40B4-BE49-F238E27FC236}">
              <a16:creationId xmlns:a16="http://schemas.microsoft.com/office/drawing/2014/main" id="{00000000-0008-0000-0500-00007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95" name="Text Box 16">
          <a:extLst>
            <a:ext uri="{FF2B5EF4-FFF2-40B4-BE49-F238E27FC236}">
              <a16:creationId xmlns:a16="http://schemas.microsoft.com/office/drawing/2014/main" id="{00000000-0008-0000-0500-000073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96" name="Text Box 17">
          <a:extLst>
            <a:ext uri="{FF2B5EF4-FFF2-40B4-BE49-F238E27FC236}">
              <a16:creationId xmlns:a16="http://schemas.microsoft.com/office/drawing/2014/main" id="{00000000-0008-0000-0500-000074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97" name="Text Box 18">
          <a:extLst>
            <a:ext uri="{FF2B5EF4-FFF2-40B4-BE49-F238E27FC236}">
              <a16:creationId xmlns:a16="http://schemas.microsoft.com/office/drawing/2014/main" id="{00000000-0008-0000-0500-00007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98" name="Text Box 19">
          <a:extLst>
            <a:ext uri="{FF2B5EF4-FFF2-40B4-BE49-F238E27FC236}">
              <a16:creationId xmlns:a16="http://schemas.microsoft.com/office/drawing/2014/main" id="{00000000-0008-0000-0500-00007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444014"/>
    <xdr:sp macro="" textlink="">
      <xdr:nvSpPr>
        <xdr:cNvPr id="1399" name="Text Box 15">
          <a:extLst>
            <a:ext uri="{FF2B5EF4-FFF2-40B4-BE49-F238E27FC236}">
              <a16:creationId xmlns:a16="http://schemas.microsoft.com/office/drawing/2014/main" id="{00000000-0008-0000-0500-000077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00" name="Text Box 16">
          <a:extLst>
            <a:ext uri="{FF2B5EF4-FFF2-40B4-BE49-F238E27FC236}">
              <a16:creationId xmlns:a16="http://schemas.microsoft.com/office/drawing/2014/main" id="{00000000-0008-0000-0500-00007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01" name="Text Box 17">
          <a:extLst>
            <a:ext uri="{FF2B5EF4-FFF2-40B4-BE49-F238E27FC236}">
              <a16:creationId xmlns:a16="http://schemas.microsoft.com/office/drawing/2014/main" id="{00000000-0008-0000-0500-000079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02" name="Text Box 18">
          <a:extLst>
            <a:ext uri="{FF2B5EF4-FFF2-40B4-BE49-F238E27FC236}">
              <a16:creationId xmlns:a16="http://schemas.microsoft.com/office/drawing/2014/main" id="{00000000-0008-0000-0500-00007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03" name="Text Box 19">
          <a:extLst>
            <a:ext uri="{FF2B5EF4-FFF2-40B4-BE49-F238E27FC236}">
              <a16:creationId xmlns:a16="http://schemas.microsoft.com/office/drawing/2014/main" id="{00000000-0008-0000-0500-00007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442269"/>
    <xdr:sp macro="" textlink="">
      <xdr:nvSpPr>
        <xdr:cNvPr id="1404" name="Text Box 15">
          <a:extLst>
            <a:ext uri="{FF2B5EF4-FFF2-40B4-BE49-F238E27FC236}">
              <a16:creationId xmlns:a16="http://schemas.microsoft.com/office/drawing/2014/main" id="{00000000-0008-0000-0500-00007C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405" name="Text Box 16">
          <a:extLst>
            <a:ext uri="{FF2B5EF4-FFF2-40B4-BE49-F238E27FC236}">
              <a16:creationId xmlns:a16="http://schemas.microsoft.com/office/drawing/2014/main" id="{00000000-0008-0000-0500-00007D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406" name="Text Box 17">
          <a:extLst>
            <a:ext uri="{FF2B5EF4-FFF2-40B4-BE49-F238E27FC236}">
              <a16:creationId xmlns:a16="http://schemas.microsoft.com/office/drawing/2014/main" id="{00000000-0008-0000-0500-00007E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407" name="Text Box 18">
          <a:extLst>
            <a:ext uri="{FF2B5EF4-FFF2-40B4-BE49-F238E27FC236}">
              <a16:creationId xmlns:a16="http://schemas.microsoft.com/office/drawing/2014/main" id="{00000000-0008-0000-0500-00007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08" name="Text Box 16">
          <a:extLst>
            <a:ext uri="{FF2B5EF4-FFF2-40B4-BE49-F238E27FC236}">
              <a16:creationId xmlns:a16="http://schemas.microsoft.com/office/drawing/2014/main" id="{00000000-0008-0000-0500-00008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09" name="Text Box 17">
          <a:extLst>
            <a:ext uri="{FF2B5EF4-FFF2-40B4-BE49-F238E27FC236}">
              <a16:creationId xmlns:a16="http://schemas.microsoft.com/office/drawing/2014/main" id="{00000000-0008-0000-0500-000081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10" name="Text Box 18">
          <a:extLst>
            <a:ext uri="{FF2B5EF4-FFF2-40B4-BE49-F238E27FC236}">
              <a16:creationId xmlns:a16="http://schemas.microsoft.com/office/drawing/2014/main" id="{00000000-0008-0000-0500-000082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11" name="Text Box 19">
          <a:extLst>
            <a:ext uri="{FF2B5EF4-FFF2-40B4-BE49-F238E27FC236}">
              <a16:creationId xmlns:a16="http://schemas.microsoft.com/office/drawing/2014/main" id="{00000000-0008-0000-0500-000083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12" name="Text Box 16">
          <a:extLst>
            <a:ext uri="{FF2B5EF4-FFF2-40B4-BE49-F238E27FC236}">
              <a16:creationId xmlns:a16="http://schemas.microsoft.com/office/drawing/2014/main" id="{00000000-0008-0000-0500-00008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13" name="Text Box 17">
          <a:extLst>
            <a:ext uri="{FF2B5EF4-FFF2-40B4-BE49-F238E27FC236}">
              <a16:creationId xmlns:a16="http://schemas.microsoft.com/office/drawing/2014/main" id="{00000000-0008-0000-0500-00008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14" name="Text Box 18">
          <a:extLst>
            <a:ext uri="{FF2B5EF4-FFF2-40B4-BE49-F238E27FC236}">
              <a16:creationId xmlns:a16="http://schemas.microsoft.com/office/drawing/2014/main" id="{00000000-0008-0000-0500-00008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15" name="Text Box 19">
          <a:extLst>
            <a:ext uri="{FF2B5EF4-FFF2-40B4-BE49-F238E27FC236}">
              <a16:creationId xmlns:a16="http://schemas.microsoft.com/office/drawing/2014/main" id="{00000000-0008-0000-0500-00008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16" name="Text Box 16">
          <a:extLst>
            <a:ext uri="{FF2B5EF4-FFF2-40B4-BE49-F238E27FC236}">
              <a16:creationId xmlns:a16="http://schemas.microsoft.com/office/drawing/2014/main" id="{00000000-0008-0000-0500-00008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17" name="Text Box 17">
          <a:extLst>
            <a:ext uri="{FF2B5EF4-FFF2-40B4-BE49-F238E27FC236}">
              <a16:creationId xmlns:a16="http://schemas.microsoft.com/office/drawing/2014/main" id="{00000000-0008-0000-0500-000089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18" name="Text Box 18">
          <a:extLst>
            <a:ext uri="{FF2B5EF4-FFF2-40B4-BE49-F238E27FC236}">
              <a16:creationId xmlns:a16="http://schemas.microsoft.com/office/drawing/2014/main" id="{00000000-0008-0000-0500-00008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19" name="Text Box 19">
          <a:extLst>
            <a:ext uri="{FF2B5EF4-FFF2-40B4-BE49-F238E27FC236}">
              <a16:creationId xmlns:a16="http://schemas.microsoft.com/office/drawing/2014/main" id="{00000000-0008-0000-0500-00008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420" name="Text Box 16">
          <a:extLst>
            <a:ext uri="{FF2B5EF4-FFF2-40B4-BE49-F238E27FC236}">
              <a16:creationId xmlns:a16="http://schemas.microsoft.com/office/drawing/2014/main" id="{00000000-0008-0000-0500-00008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421" name="Text Box 17">
          <a:extLst>
            <a:ext uri="{FF2B5EF4-FFF2-40B4-BE49-F238E27FC236}">
              <a16:creationId xmlns:a16="http://schemas.microsoft.com/office/drawing/2014/main" id="{00000000-0008-0000-0500-00008D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422" name="Text Box 18">
          <a:extLst>
            <a:ext uri="{FF2B5EF4-FFF2-40B4-BE49-F238E27FC236}">
              <a16:creationId xmlns:a16="http://schemas.microsoft.com/office/drawing/2014/main" id="{00000000-0008-0000-0500-00008E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423" name="Text Box 19">
          <a:extLst>
            <a:ext uri="{FF2B5EF4-FFF2-40B4-BE49-F238E27FC236}">
              <a16:creationId xmlns:a16="http://schemas.microsoft.com/office/drawing/2014/main" id="{00000000-0008-0000-0500-00008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424" name="Text Box 16">
          <a:extLst>
            <a:ext uri="{FF2B5EF4-FFF2-40B4-BE49-F238E27FC236}">
              <a16:creationId xmlns:a16="http://schemas.microsoft.com/office/drawing/2014/main" id="{00000000-0008-0000-0500-000090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425" name="Text Box 17">
          <a:extLst>
            <a:ext uri="{FF2B5EF4-FFF2-40B4-BE49-F238E27FC236}">
              <a16:creationId xmlns:a16="http://schemas.microsoft.com/office/drawing/2014/main" id="{00000000-0008-0000-0500-000091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426" name="Text Box 18">
          <a:extLst>
            <a:ext uri="{FF2B5EF4-FFF2-40B4-BE49-F238E27FC236}">
              <a16:creationId xmlns:a16="http://schemas.microsoft.com/office/drawing/2014/main" id="{00000000-0008-0000-0500-000092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427" name="Text Box 19">
          <a:extLst>
            <a:ext uri="{FF2B5EF4-FFF2-40B4-BE49-F238E27FC236}">
              <a16:creationId xmlns:a16="http://schemas.microsoft.com/office/drawing/2014/main" id="{00000000-0008-0000-0500-000093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444014"/>
    <xdr:sp macro="" textlink="">
      <xdr:nvSpPr>
        <xdr:cNvPr id="1428" name="Text Box 15">
          <a:extLst>
            <a:ext uri="{FF2B5EF4-FFF2-40B4-BE49-F238E27FC236}">
              <a16:creationId xmlns:a16="http://schemas.microsoft.com/office/drawing/2014/main" id="{00000000-0008-0000-0500-000094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29" name="Text Box 16">
          <a:extLst>
            <a:ext uri="{FF2B5EF4-FFF2-40B4-BE49-F238E27FC236}">
              <a16:creationId xmlns:a16="http://schemas.microsoft.com/office/drawing/2014/main" id="{00000000-0008-0000-0500-00009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30" name="Text Box 17">
          <a:extLst>
            <a:ext uri="{FF2B5EF4-FFF2-40B4-BE49-F238E27FC236}">
              <a16:creationId xmlns:a16="http://schemas.microsoft.com/office/drawing/2014/main" id="{00000000-0008-0000-0500-000096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31" name="Text Box 18">
          <a:extLst>
            <a:ext uri="{FF2B5EF4-FFF2-40B4-BE49-F238E27FC236}">
              <a16:creationId xmlns:a16="http://schemas.microsoft.com/office/drawing/2014/main" id="{00000000-0008-0000-0500-000097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32" name="Text Box 19">
          <a:extLst>
            <a:ext uri="{FF2B5EF4-FFF2-40B4-BE49-F238E27FC236}">
              <a16:creationId xmlns:a16="http://schemas.microsoft.com/office/drawing/2014/main" id="{00000000-0008-0000-0500-00009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442269"/>
    <xdr:sp macro="" textlink="">
      <xdr:nvSpPr>
        <xdr:cNvPr id="1433" name="Text Box 15">
          <a:extLst>
            <a:ext uri="{FF2B5EF4-FFF2-40B4-BE49-F238E27FC236}">
              <a16:creationId xmlns:a16="http://schemas.microsoft.com/office/drawing/2014/main" id="{00000000-0008-0000-0500-000099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434" name="Text Box 16">
          <a:extLst>
            <a:ext uri="{FF2B5EF4-FFF2-40B4-BE49-F238E27FC236}">
              <a16:creationId xmlns:a16="http://schemas.microsoft.com/office/drawing/2014/main" id="{00000000-0008-0000-0500-00009A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435" name="Text Box 17">
          <a:extLst>
            <a:ext uri="{FF2B5EF4-FFF2-40B4-BE49-F238E27FC236}">
              <a16:creationId xmlns:a16="http://schemas.microsoft.com/office/drawing/2014/main" id="{00000000-0008-0000-0500-00009B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436" name="Text Box 18">
          <a:extLst>
            <a:ext uri="{FF2B5EF4-FFF2-40B4-BE49-F238E27FC236}">
              <a16:creationId xmlns:a16="http://schemas.microsoft.com/office/drawing/2014/main" id="{00000000-0008-0000-0500-00009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37" name="Text Box 16">
          <a:extLst>
            <a:ext uri="{FF2B5EF4-FFF2-40B4-BE49-F238E27FC236}">
              <a16:creationId xmlns:a16="http://schemas.microsoft.com/office/drawing/2014/main" id="{00000000-0008-0000-0500-00009D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38" name="Text Box 17">
          <a:extLst>
            <a:ext uri="{FF2B5EF4-FFF2-40B4-BE49-F238E27FC236}">
              <a16:creationId xmlns:a16="http://schemas.microsoft.com/office/drawing/2014/main" id="{00000000-0008-0000-0500-00009E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39" name="Text Box 18">
          <a:extLst>
            <a:ext uri="{FF2B5EF4-FFF2-40B4-BE49-F238E27FC236}">
              <a16:creationId xmlns:a16="http://schemas.microsoft.com/office/drawing/2014/main" id="{00000000-0008-0000-0500-00009F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40" name="Text Box 19">
          <a:extLst>
            <a:ext uri="{FF2B5EF4-FFF2-40B4-BE49-F238E27FC236}">
              <a16:creationId xmlns:a16="http://schemas.microsoft.com/office/drawing/2014/main" id="{00000000-0008-0000-0500-0000A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41" name="Text Box 16">
          <a:extLst>
            <a:ext uri="{FF2B5EF4-FFF2-40B4-BE49-F238E27FC236}">
              <a16:creationId xmlns:a16="http://schemas.microsoft.com/office/drawing/2014/main" id="{00000000-0008-0000-0500-0000A1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42" name="Text Box 17">
          <a:extLst>
            <a:ext uri="{FF2B5EF4-FFF2-40B4-BE49-F238E27FC236}">
              <a16:creationId xmlns:a16="http://schemas.microsoft.com/office/drawing/2014/main" id="{00000000-0008-0000-0500-0000A2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43" name="Text Box 18">
          <a:extLst>
            <a:ext uri="{FF2B5EF4-FFF2-40B4-BE49-F238E27FC236}">
              <a16:creationId xmlns:a16="http://schemas.microsoft.com/office/drawing/2014/main" id="{00000000-0008-0000-0500-0000A3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44" name="Text Box 19">
          <a:extLst>
            <a:ext uri="{FF2B5EF4-FFF2-40B4-BE49-F238E27FC236}">
              <a16:creationId xmlns:a16="http://schemas.microsoft.com/office/drawing/2014/main" id="{00000000-0008-0000-0500-0000A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45" name="Text Box 16">
          <a:extLst>
            <a:ext uri="{FF2B5EF4-FFF2-40B4-BE49-F238E27FC236}">
              <a16:creationId xmlns:a16="http://schemas.microsoft.com/office/drawing/2014/main" id="{00000000-0008-0000-0500-0000A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46" name="Text Box 17">
          <a:extLst>
            <a:ext uri="{FF2B5EF4-FFF2-40B4-BE49-F238E27FC236}">
              <a16:creationId xmlns:a16="http://schemas.microsoft.com/office/drawing/2014/main" id="{00000000-0008-0000-0500-0000A6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47" name="Text Box 18">
          <a:extLst>
            <a:ext uri="{FF2B5EF4-FFF2-40B4-BE49-F238E27FC236}">
              <a16:creationId xmlns:a16="http://schemas.microsoft.com/office/drawing/2014/main" id="{00000000-0008-0000-0500-0000A7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48" name="Text Box 19">
          <a:extLst>
            <a:ext uri="{FF2B5EF4-FFF2-40B4-BE49-F238E27FC236}">
              <a16:creationId xmlns:a16="http://schemas.microsoft.com/office/drawing/2014/main" id="{00000000-0008-0000-0500-0000A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49" name="Text Box 16">
          <a:extLst>
            <a:ext uri="{FF2B5EF4-FFF2-40B4-BE49-F238E27FC236}">
              <a16:creationId xmlns:a16="http://schemas.microsoft.com/office/drawing/2014/main" id="{00000000-0008-0000-0500-0000A9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50" name="Text Box 17">
          <a:extLst>
            <a:ext uri="{FF2B5EF4-FFF2-40B4-BE49-F238E27FC236}">
              <a16:creationId xmlns:a16="http://schemas.microsoft.com/office/drawing/2014/main" id="{00000000-0008-0000-0500-0000AA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51" name="Text Box 18">
          <a:extLst>
            <a:ext uri="{FF2B5EF4-FFF2-40B4-BE49-F238E27FC236}">
              <a16:creationId xmlns:a16="http://schemas.microsoft.com/office/drawing/2014/main" id="{00000000-0008-0000-0500-0000AB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52" name="Text Box 19">
          <a:extLst>
            <a:ext uri="{FF2B5EF4-FFF2-40B4-BE49-F238E27FC236}">
              <a16:creationId xmlns:a16="http://schemas.microsoft.com/office/drawing/2014/main" id="{00000000-0008-0000-0500-0000A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20</xdr:row>
      <xdr:rowOff>0</xdr:rowOff>
    </xdr:from>
    <xdr:ext cx="95250" cy="171450"/>
    <xdr:sp macro="" textlink="">
      <xdr:nvSpPr>
        <xdr:cNvPr id="1453" name="Text Box 16">
          <a:extLst>
            <a:ext uri="{FF2B5EF4-FFF2-40B4-BE49-F238E27FC236}">
              <a16:creationId xmlns:a16="http://schemas.microsoft.com/office/drawing/2014/main" id="{00000000-0008-0000-0500-0000AD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20</xdr:row>
      <xdr:rowOff>0</xdr:rowOff>
    </xdr:from>
    <xdr:ext cx="95250" cy="171450"/>
    <xdr:sp macro="" textlink="">
      <xdr:nvSpPr>
        <xdr:cNvPr id="1454" name="Text Box 17">
          <a:extLst>
            <a:ext uri="{FF2B5EF4-FFF2-40B4-BE49-F238E27FC236}">
              <a16:creationId xmlns:a16="http://schemas.microsoft.com/office/drawing/2014/main" id="{00000000-0008-0000-0500-0000AE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20</xdr:row>
      <xdr:rowOff>0</xdr:rowOff>
    </xdr:from>
    <xdr:ext cx="95250" cy="171450"/>
    <xdr:sp macro="" textlink="">
      <xdr:nvSpPr>
        <xdr:cNvPr id="1455" name="Text Box 18">
          <a:extLst>
            <a:ext uri="{FF2B5EF4-FFF2-40B4-BE49-F238E27FC236}">
              <a16:creationId xmlns:a16="http://schemas.microsoft.com/office/drawing/2014/main" id="{00000000-0008-0000-0500-0000AF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20</xdr:row>
      <xdr:rowOff>0</xdr:rowOff>
    </xdr:from>
    <xdr:ext cx="95250" cy="171450"/>
    <xdr:sp macro="" textlink="">
      <xdr:nvSpPr>
        <xdr:cNvPr id="1456" name="Text Box 19">
          <a:extLst>
            <a:ext uri="{FF2B5EF4-FFF2-40B4-BE49-F238E27FC236}">
              <a16:creationId xmlns:a16="http://schemas.microsoft.com/office/drawing/2014/main" id="{00000000-0008-0000-0500-0000B0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xdr:row>
      <xdr:rowOff>504825</xdr:rowOff>
    </xdr:from>
    <xdr:ext cx="95250" cy="444014"/>
    <xdr:sp macro="" textlink="">
      <xdr:nvSpPr>
        <xdr:cNvPr id="1457" name="Text Box 15">
          <a:extLst>
            <a:ext uri="{FF2B5EF4-FFF2-40B4-BE49-F238E27FC236}">
              <a16:creationId xmlns:a16="http://schemas.microsoft.com/office/drawing/2014/main" id="{00000000-0008-0000-0500-0000B1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58" name="Text Box 16">
          <a:extLst>
            <a:ext uri="{FF2B5EF4-FFF2-40B4-BE49-F238E27FC236}">
              <a16:creationId xmlns:a16="http://schemas.microsoft.com/office/drawing/2014/main" id="{00000000-0008-0000-0500-0000B2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59" name="Text Box 17">
          <a:extLst>
            <a:ext uri="{FF2B5EF4-FFF2-40B4-BE49-F238E27FC236}">
              <a16:creationId xmlns:a16="http://schemas.microsoft.com/office/drawing/2014/main" id="{00000000-0008-0000-0500-0000B3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60" name="Text Box 18">
          <a:extLst>
            <a:ext uri="{FF2B5EF4-FFF2-40B4-BE49-F238E27FC236}">
              <a16:creationId xmlns:a16="http://schemas.microsoft.com/office/drawing/2014/main" id="{00000000-0008-0000-0500-0000B4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61" name="Text Box 19">
          <a:extLst>
            <a:ext uri="{FF2B5EF4-FFF2-40B4-BE49-F238E27FC236}">
              <a16:creationId xmlns:a16="http://schemas.microsoft.com/office/drawing/2014/main" id="{00000000-0008-0000-0500-0000B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504825</xdr:rowOff>
    </xdr:from>
    <xdr:ext cx="95250" cy="442269"/>
    <xdr:sp macro="" textlink="">
      <xdr:nvSpPr>
        <xdr:cNvPr id="1462" name="Text Box 15">
          <a:extLst>
            <a:ext uri="{FF2B5EF4-FFF2-40B4-BE49-F238E27FC236}">
              <a16:creationId xmlns:a16="http://schemas.microsoft.com/office/drawing/2014/main" id="{00000000-0008-0000-0500-0000B6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63" name="Text Box 16">
          <a:extLst>
            <a:ext uri="{FF2B5EF4-FFF2-40B4-BE49-F238E27FC236}">
              <a16:creationId xmlns:a16="http://schemas.microsoft.com/office/drawing/2014/main" id="{00000000-0008-0000-0500-0000B7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64" name="Text Box 17">
          <a:extLst>
            <a:ext uri="{FF2B5EF4-FFF2-40B4-BE49-F238E27FC236}">
              <a16:creationId xmlns:a16="http://schemas.microsoft.com/office/drawing/2014/main" id="{00000000-0008-0000-0500-0000B8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65" name="Text Box 18">
          <a:extLst>
            <a:ext uri="{FF2B5EF4-FFF2-40B4-BE49-F238E27FC236}">
              <a16:creationId xmlns:a16="http://schemas.microsoft.com/office/drawing/2014/main" id="{00000000-0008-0000-0500-0000B9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66" name="Text Box 16">
          <a:extLst>
            <a:ext uri="{FF2B5EF4-FFF2-40B4-BE49-F238E27FC236}">
              <a16:creationId xmlns:a16="http://schemas.microsoft.com/office/drawing/2014/main" id="{00000000-0008-0000-0500-0000B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67" name="Text Box 17">
          <a:extLst>
            <a:ext uri="{FF2B5EF4-FFF2-40B4-BE49-F238E27FC236}">
              <a16:creationId xmlns:a16="http://schemas.microsoft.com/office/drawing/2014/main" id="{00000000-0008-0000-0500-0000B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68" name="Text Box 18">
          <a:extLst>
            <a:ext uri="{FF2B5EF4-FFF2-40B4-BE49-F238E27FC236}">
              <a16:creationId xmlns:a16="http://schemas.microsoft.com/office/drawing/2014/main" id="{00000000-0008-0000-0500-0000B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69" name="Text Box 19">
          <a:extLst>
            <a:ext uri="{FF2B5EF4-FFF2-40B4-BE49-F238E27FC236}">
              <a16:creationId xmlns:a16="http://schemas.microsoft.com/office/drawing/2014/main" id="{00000000-0008-0000-0500-0000BD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70" name="Text Box 16">
          <a:extLst>
            <a:ext uri="{FF2B5EF4-FFF2-40B4-BE49-F238E27FC236}">
              <a16:creationId xmlns:a16="http://schemas.microsoft.com/office/drawing/2014/main" id="{00000000-0008-0000-0500-0000BE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71" name="Text Box 17">
          <a:extLst>
            <a:ext uri="{FF2B5EF4-FFF2-40B4-BE49-F238E27FC236}">
              <a16:creationId xmlns:a16="http://schemas.microsoft.com/office/drawing/2014/main" id="{00000000-0008-0000-0500-0000BF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72" name="Text Box 18">
          <a:extLst>
            <a:ext uri="{FF2B5EF4-FFF2-40B4-BE49-F238E27FC236}">
              <a16:creationId xmlns:a16="http://schemas.microsoft.com/office/drawing/2014/main" id="{00000000-0008-0000-0500-0000C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8496"/>
    <xdr:sp macro="" textlink="">
      <xdr:nvSpPr>
        <xdr:cNvPr id="1474" name="Text Box 15">
          <a:extLst>
            <a:ext uri="{FF2B5EF4-FFF2-40B4-BE49-F238E27FC236}">
              <a16:creationId xmlns:a16="http://schemas.microsoft.com/office/drawing/2014/main" id="{00000000-0008-0000-0500-0000C2050000}"/>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442269"/>
    <xdr:sp macro="" textlink="">
      <xdr:nvSpPr>
        <xdr:cNvPr id="1475" name="Text Box 15">
          <a:extLst>
            <a:ext uri="{FF2B5EF4-FFF2-40B4-BE49-F238E27FC236}">
              <a16:creationId xmlns:a16="http://schemas.microsoft.com/office/drawing/2014/main" id="{00000000-0008-0000-0500-0000C3050000}"/>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1477" name="Text Box 15">
          <a:extLst>
            <a:ext uri="{FF2B5EF4-FFF2-40B4-BE49-F238E27FC236}">
              <a16:creationId xmlns:a16="http://schemas.microsoft.com/office/drawing/2014/main" id="{00000000-0008-0000-0500-0000C5050000}"/>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1478" name="Text Box 15">
          <a:extLst>
            <a:ext uri="{FF2B5EF4-FFF2-40B4-BE49-F238E27FC236}">
              <a16:creationId xmlns:a16="http://schemas.microsoft.com/office/drawing/2014/main" id="{00000000-0008-0000-0500-0000C6050000}"/>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20</xdr:row>
      <xdr:rowOff>170392</xdr:rowOff>
    </xdr:from>
    <xdr:ext cx="95250" cy="213632"/>
    <xdr:sp macro="" textlink="">
      <xdr:nvSpPr>
        <xdr:cNvPr id="1479" name="Text Box 15">
          <a:extLst>
            <a:ext uri="{FF2B5EF4-FFF2-40B4-BE49-F238E27FC236}">
              <a16:creationId xmlns:a16="http://schemas.microsoft.com/office/drawing/2014/main" id="{00000000-0008-0000-0500-0000C7050000}"/>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80" name="Text Box 16">
          <a:extLst>
            <a:ext uri="{FF2B5EF4-FFF2-40B4-BE49-F238E27FC236}">
              <a16:creationId xmlns:a16="http://schemas.microsoft.com/office/drawing/2014/main" id="{00000000-0008-0000-0500-0000C8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81" name="Text Box 17">
          <a:extLst>
            <a:ext uri="{FF2B5EF4-FFF2-40B4-BE49-F238E27FC236}">
              <a16:creationId xmlns:a16="http://schemas.microsoft.com/office/drawing/2014/main" id="{00000000-0008-0000-0500-0000C9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82" name="Text Box 18">
          <a:extLst>
            <a:ext uri="{FF2B5EF4-FFF2-40B4-BE49-F238E27FC236}">
              <a16:creationId xmlns:a16="http://schemas.microsoft.com/office/drawing/2014/main" id="{00000000-0008-0000-0500-0000CA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83" name="Text Box 19">
          <a:extLst>
            <a:ext uri="{FF2B5EF4-FFF2-40B4-BE49-F238E27FC236}">
              <a16:creationId xmlns:a16="http://schemas.microsoft.com/office/drawing/2014/main" id="{00000000-0008-0000-0500-0000CB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84" name="Text Box 16">
          <a:extLst>
            <a:ext uri="{FF2B5EF4-FFF2-40B4-BE49-F238E27FC236}">
              <a16:creationId xmlns:a16="http://schemas.microsoft.com/office/drawing/2014/main" id="{00000000-0008-0000-0500-0000CC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85" name="Text Box 17">
          <a:extLst>
            <a:ext uri="{FF2B5EF4-FFF2-40B4-BE49-F238E27FC236}">
              <a16:creationId xmlns:a16="http://schemas.microsoft.com/office/drawing/2014/main" id="{00000000-0008-0000-0500-0000CD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86" name="Text Box 18">
          <a:extLst>
            <a:ext uri="{FF2B5EF4-FFF2-40B4-BE49-F238E27FC236}">
              <a16:creationId xmlns:a16="http://schemas.microsoft.com/office/drawing/2014/main" id="{00000000-0008-0000-0500-0000CE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87" name="Text Box 19">
          <a:extLst>
            <a:ext uri="{FF2B5EF4-FFF2-40B4-BE49-F238E27FC236}">
              <a16:creationId xmlns:a16="http://schemas.microsoft.com/office/drawing/2014/main" id="{00000000-0008-0000-0500-0000CF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1488" name="Text Box 16">
          <a:extLst>
            <a:ext uri="{FF2B5EF4-FFF2-40B4-BE49-F238E27FC236}">
              <a16:creationId xmlns:a16="http://schemas.microsoft.com/office/drawing/2014/main" id="{00000000-0008-0000-0500-0000D0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1489" name="Text Box 17">
          <a:extLst>
            <a:ext uri="{FF2B5EF4-FFF2-40B4-BE49-F238E27FC236}">
              <a16:creationId xmlns:a16="http://schemas.microsoft.com/office/drawing/2014/main" id="{00000000-0008-0000-0500-0000D1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1490" name="Text Box 18">
          <a:extLst>
            <a:ext uri="{FF2B5EF4-FFF2-40B4-BE49-F238E27FC236}">
              <a16:creationId xmlns:a16="http://schemas.microsoft.com/office/drawing/2014/main" id="{00000000-0008-0000-0500-0000D2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1491" name="Text Box 19">
          <a:extLst>
            <a:ext uri="{FF2B5EF4-FFF2-40B4-BE49-F238E27FC236}">
              <a16:creationId xmlns:a16="http://schemas.microsoft.com/office/drawing/2014/main" id="{00000000-0008-0000-0500-0000D3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014"/>
    <xdr:sp macro="" textlink="">
      <xdr:nvSpPr>
        <xdr:cNvPr id="1492" name="Text Box 15">
          <a:extLst>
            <a:ext uri="{FF2B5EF4-FFF2-40B4-BE49-F238E27FC236}">
              <a16:creationId xmlns:a16="http://schemas.microsoft.com/office/drawing/2014/main" id="{00000000-0008-0000-0500-0000D4050000}"/>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93" name="Text Box 16">
          <a:extLst>
            <a:ext uri="{FF2B5EF4-FFF2-40B4-BE49-F238E27FC236}">
              <a16:creationId xmlns:a16="http://schemas.microsoft.com/office/drawing/2014/main" id="{00000000-0008-0000-0500-0000D5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94" name="Text Box 17">
          <a:extLst>
            <a:ext uri="{FF2B5EF4-FFF2-40B4-BE49-F238E27FC236}">
              <a16:creationId xmlns:a16="http://schemas.microsoft.com/office/drawing/2014/main" id="{00000000-0008-0000-0500-0000D6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95" name="Text Box 18">
          <a:extLst>
            <a:ext uri="{FF2B5EF4-FFF2-40B4-BE49-F238E27FC236}">
              <a16:creationId xmlns:a16="http://schemas.microsoft.com/office/drawing/2014/main" id="{00000000-0008-0000-0500-0000D7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96" name="Text Box 19">
          <a:extLst>
            <a:ext uri="{FF2B5EF4-FFF2-40B4-BE49-F238E27FC236}">
              <a16:creationId xmlns:a16="http://schemas.microsoft.com/office/drawing/2014/main" id="{00000000-0008-0000-0500-0000D8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98" name="Text Box 16">
          <a:extLst>
            <a:ext uri="{FF2B5EF4-FFF2-40B4-BE49-F238E27FC236}">
              <a16:creationId xmlns:a16="http://schemas.microsoft.com/office/drawing/2014/main" id="{00000000-0008-0000-0500-0000DA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99" name="Text Box 17">
          <a:extLst>
            <a:ext uri="{FF2B5EF4-FFF2-40B4-BE49-F238E27FC236}">
              <a16:creationId xmlns:a16="http://schemas.microsoft.com/office/drawing/2014/main" id="{00000000-0008-0000-0500-0000DB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00" name="Text Box 18">
          <a:extLst>
            <a:ext uri="{FF2B5EF4-FFF2-40B4-BE49-F238E27FC236}">
              <a16:creationId xmlns:a16="http://schemas.microsoft.com/office/drawing/2014/main" id="{00000000-0008-0000-0500-0000DC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1" name="Text Box 16">
          <a:extLst>
            <a:ext uri="{FF2B5EF4-FFF2-40B4-BE49-F238E27FC236}">
              <a16:creationId xmlns:a16="http://schemas.microsoft.com/office/drawing/2014/main" id="{00000000-0008-0000-0500-0000DD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2" name="Text Box 17">
          <a:extLst>
            <a:ext uri="{FF2B5EF4-FFF2-40B4-BE49-F238E27FC236}">
              <a16:creationId xmlns:a16="http://schemas.microsoft.com/office/drawing/2014/main" id="{00000000-0008-0000-0500-0000DE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3" name="Text Box 18">
          <a:extLst>
            <a:ext uri="{FF2B5EF4-FFF2-40B4-BE49-F238E27FC236}">
              <a16:creationId xmlns:a16="http://schemas.microsoft.com/office/drawing/2014/main" id="{00000000-0008-0000-0500-0000DF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4" name="Text Box 19">
          <a:extLst>
            <a:ext uri="{FF2B5EF4-FFF2-40B4-BE49-F238E27FC236}">
              <a16:creationId xmlns:a16="http://schemas.microsoft.com/office/drawing/2014/main" id="{00000000-0008-0000-0500-0000E0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5" name="Text Box 16">
          <a:extLst>
            <a:ext uri="{FF2B5EF4-FFF2-40B4-BE49-F238E27FC236}">
              <a16:creationId xmlns:a16="http://schemas.microsoft.com/office/drawing/2014/main" id="{00000000-0008-0000-0500-0000E1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6" name="Text Box 17">
          <a:extLst>
            <a:ext uri="{FF2B5EF4-FFF2-40B4-BE49-F238E27FC236}">
              <a16:creationId xmlns:a16="http://schemas.microsoft.com/office/drawing/2014/main" id="{00000000-0008-0000-0500-0000E2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7" name="Text Box 18">
          <a:extLst>
            <a:ext uri="{FF2B5EF4-FFF2-40B4-BE49-F238E27FC236}">
              <a16:creationId xmlns:a16="http://schemas.microsoft.com/office/drawing/2014/main" id="{00000000-0008-0000-0500-0000E3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8" name="Text Box 19">
          <a:extLst>
            <a:ext uri="{FF2B5EF4-FFF2-40B4-BE49-F238E27FC236}">
              <a16:creationId xmlns:a16="http://schemas.microsoft.com/office/drawing/2014/main" id="{00000000-0008-0000-0500-0000E4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09" name="Text Box 16">
          <a:extLst>
            <a:ext uri="{FF2B5EF4-FFF2-40B4-BE49-F238E27FC236}">
              <a16:creationId xmlns:a16="http://schemas.microsoft.com/office/drawing/2014/main" id="{00000000-0008-0000-0500-0000E5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10" name="Text Box 17">
          <a:extLst>
            <a:ext uri="{FF2B5EF4-FFF2-40B4-BE49-F238E27FC236}">
              <a16:creationId xmlns:a16="http://schemas.microsoft.com/office/drawing/2014/main" id="{00000000-0008-0000-0500-0000E6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11" name="Text Box 18">
          <a:extLst>
            <a:ext uri="{FF2B5EF4-FFF2-40B4-BE49-F238E27FC236}">
              <a16:creationId xmlns:a16="http://schemas.microsoft.com/office/drawing/2014/main" id="{00000000-0008-0000-0500-0000E7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12" name="Text Box 19">
          <a:extLst>
            <a:ext uri="{FF2B5EF4-FFF2-40B4-BE49-F238E27FC236}">
              <a16:creationId xmlns:a16="http://schemas.microsoft.com/office/drawing/2014/main" id="{00000000-0008-0000-0500-0000E8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1513" name="Text Box 15">
          <a:extLst>
            <a:ext uri="{FF2B5EF4-FFF2-40B4-BE49-F238E27FC236}">
              <a16:creationId xmlns:a16="http://schemas.microsoft.com/office/drawing/2014/main" id="{00000000-0008-0000-0500-0000E9050000}"/>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14" name="Text Box 16">
          <a:extLst>
            <a:ext uri="{FF2B5EF4-FFF2-40B4-BE49-F238E27FC236}">
              <a16:creationId xmlns:a16="http://schemas.microsoft.com/office/drawing/2014/main" id="{00000000-0008-0000-0500-0000EA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15" name="Text Box 17">
          <a:extLst>
            <a:ext uri="{FF2B5EF4-FFF2-40B4-BE49-F238E27FC236}">
              <a16:creationId xmlns:a16="http://schemas.microsoft.com/office/drawing/2014/main" id="{00000000-0008-0000-0500-0000EB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16" name="Text Box 18">
          <a:extLst>
            <a:ext uri="{FF2B5EF4-FFF2-40B4-BE49-F238E27FC236}">
              <a16:creationId xmlns:a16="http://schemas.microsoft.com/office/drawing/2014/main" id="{00000000-0008-0000-0500-0000EC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17" name="Text Box 19">
          <a:extLst>
            <a:ext uri="{FF2B5EF4-FFF2-40B4-BE49-F238E27FC236}">
              <a16:creationId xmlns:a16="http://schemas.microsoft.com/office/drawing/2014/main" id="{00000000-0008-0000-0500-0000ED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442269"/>
    <xdr:sp macro="" textlink="">
      <xdr:nvSpPr>
        <xdr:cNvPr id="1518" name="Text Box 15">
          <a:extLst>
            <a:ext uri="{FF2B5EF4-FFF2-40B4-BE49-F238E27FC236}">
              <a16:creationId xmlns:a16="http://schemas.microsoft.com/office/drawing/2014/main" id="{00000000-0008-0000-0500-0000EE050000}"/>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1519" name="Text Box 16">
          <a:extLst>
            <a:ext uri="{FF2B5EF4-FFF2-40B4-BE49-F238E27FC236}">
              <a16:creationId xmlns:a16="http://schemas.microsoft.com/office/drawing/2014/main" id="{00000000-0008-0000-0500-0000EF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1520" name="Text Box 17">
          <a:extLst>
            <a:ext uri="{FF2B5EF4-FFF2-40B4-BE49-F238E27FC236}">
              <a16:creationId xmlns:a16="http://schemas.microsoft.com/office/drawing/2014/main" id="{00000000-0008-0000-0500-0000F0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1521" name="Text Box 18">
          <a:extLst>
            <a:ext uri="{FF2B5EF4-FFF2-40B4-BE49-F238E27FC236}">
              <a16:creationId xmlns:a16="http://schemas.microsoft.com/office/drawing/2014/main" id="{00000000-0008-0000-0500-0000F1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1522" name="Text Box 19">
          <a:extLst>
            <a:ext uri="{FF2B5EF4-FFF2-40B4-BE49-F238E27FC236}">
              <a16:creationId xmlns:a16="http://schemas.microsoft.com/office/drawing/2014/main" id="{00000000-0008-0000-0500-0000F2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1524" name="Text Box 15">
          <a:extLst>
            <a:ext uri="{FF2B5EF4-FFF2-40B4-BE49-F238E27FC236}">
              <a16:creationId xmlns:a16="http://schemas.microsoft.com/office/drawing/2014/main" id="{00000000-0008-0000-0500-0000F4050000}"/>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25" name="Text Box 16">
          <a:extLst>
            <a:ext uri="{FF2B5EF4-FFF2-40B4-BE49-F238E27FC236}">
              <a16:creationId xmlns:a16="http://schemas.microsoft.com/office/drawing/2014/main" id="{00000000-0008-0000-0500-0000F5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26" name="Text Box 17">
          <a:extLst>
            <a:ext uri="{FF2B5EF4-FFF2-40B4-BE49-F238E27FC236}">
              <a16:creationId xmlns:a16="http://schemas.microsoft.com/office/drawing/2014/main" id="{00000000-0008-0000-0500-0000F6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27" name="Text Box 18">
          <a:extLst>
            <a:ext uri="{FF2B5EF4-FFF2-40B4-BE49-F238E27FC236}">
              <a16:creationId xmlns:a16="http://schemas.microsoft.com/office/drawing/2014/main" id="{00000000-0008-0000-0500-0000F7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28" name="Text Box 19">
          <a:extLst>
            <a:ext uri="{FF2B5EF4-FFF2-40B4-BE49-F238E27FC236}">
              <a16:creationId xmlns:a16="http://schemas.microsoft.com/office/drawing/2014/main" id="{00000000-0008-0000-0500-0000F8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1529" name="Text Box 15">
          <a:extLst>
            <a:ext uri="{FF2B5EF4-FFF2-40B4-BE49-F238E27FC236}">
              <a16:creationId xmlns:a16="http://schemas.microsoft.com/office/drawing/2014/main" id="{00000000-0008-0000-0500-0000F9050000}"/>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1530" name="Text Box 15">
          <a:extLst>
            <a:ext uri="{FF2B5EF4-FFF2-40B4-BE49-F238E27FC236}">
              <a16:creationId xmlns:a16="http://schemas.microsoft.com/office/drawing/2014/main" id="{00000000-0008-0000-0500-0000FA050000}"/>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31</xdr:row>
      <xdr:rowOff>504825</xdr:rowOff>
    </xdr:from>
    <xdr:ext cx="95250" cy="442269"/>
    <xdr:sp macro="" textlink="">
      <xdr:nvSpPr>
        <xdr:cNvPr id="1531" name="Text Box 15">
          <a:extLst>
            <a:ext uri="{FF2B5EF4-FFF2-40B4-BE49-F238E27FC236}">
              <a16:creationId xmlns:a16="http://schemas.microsoft.com/office/drawing/2014/main" id="{00000000-0008-0000-0500-0000FB05000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32" name="Text Box 16">
          <a:extLst>
            <a:ext uri="{FF2B5EF4-FFF2-40B4-BE49-F238E27FC236}">
              <a16:creationId xmlns:a16="http://schemas.microsoft.com/office/drawing/2014/main" id="{00000000-0008-0000-0500-0000FC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33" name="Text Box 17">
          <a:extLst>
            <a:ext uri="{FF2B5EF4-FFF2-40B4-BE49-F238E27FC236}">
              <a16:creationId xmlns:a16="http://schemas.microsoft.com/office/drawing/2014/main" id="{00000000-0008-0000-0500-0000FD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34" name="Text Box 18">
          <a:extLst>
            <a:ext uri="{FF2B5EF4-FFF2-40B4-BE49-F238E27FC236}">
              <a16:creationId xmlns:a16="http://schemas.microsoft.com/office/drawing/2014/main" id="{00000000-0008-0000-0500-0000FE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213632"/>
    <xdr:sp macro="" textlink="">
      <xdr:nvSpPr>
        <xdr:cNvPr id="1535" name="Text Box 15">
          <a:extLst>
            <a:ext uri="{FF2B5EF4-FFF2-40B4-BE49-F238E27FC236}">
              <a16:creationId xmlns:a16="http://schemas.microsoft.com/office/drawing/2014/main" id="{00000000-0008-0000-0500-0000FF050000}"/>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36" name="Text Box 16">
          <a:extLst>
            <a:ext uri="{FF2B5EF4-FFF2-40B4-BE49-F238E27FC236}">
              <a16:creationId xmlns:a16="http://schemas.microsoft.com/office/drawing/2014/main" id="{00000000-0008-0000-0500-000000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37" name="Text Box 17">
          <a:extLst>
            <a:ext uri="{FF2B5EF4-FFF2-40B4-BE49-F238E27FC236}">
              <a16:creationId xmlns:a16="http://schemas.microsoft.com/office/drawing/2014/main" id="{00000000-0008-0000-0500-000001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38" name="Text Box 18">
          <a:extLst>
            <a:ext uri="{FF2B5EF4-FFF2-40B4-BE49-F238E27FC236}">
              <a16:creationId xmlns:a16="http://schemas.microsoft.com/office/drawing/2014/main" id="{00000000-0008-0000-0500-000002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39" name="Text Box 19">
          <a:extLst>
            <a:ext uri="{FF2B5EF4-FFF2-40B4-BE49-F238E27FC236}">
              <a16:creationId xmlns:a16="http://schemas.microsoft.com/office/drawing/2014/main" id="{00000000-0008-0000-0500-000003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40" name="Text Box 16">
          <a:extLst>
            <a:ext uri="{FF2B5EF4-FFF2-40B4-BE49-F238E27FC236}">
              <a16:creationId xmlns:a16="http://schemas.microsoft.com/office/drawing/2014/main" id="{00000000-0008-0000-0500-000004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41" name="Text Box 17">
          <a:extLst>
            <a:ext uri="{FF2B5EF4-FFF2-40B4-BE49-F238E27FC236}">
              <a16:creationId xmlns:a16="http://schemas.microsoft.com/office/drawing/2014/main" id="{00000000-0008-0000-0500-000005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42" name="Text Box 18">
          <a:extLst>
            <a:ext uri="{FF2B5EF4-FFF2-40B4-BE49-F238E27FC236}">
              <a16:creationId xmlns:a16="http://schemas.microsoft.com/office/drawing/2014/main" id="{00000000-0008-0000-0500-000006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43" name="Text Box 19">
          <a:extLst>
            <a:ext uri="{FF2B5EF4-FFF2-40B4-BE49-F238E27FC236}">
              <a16:creationId xmlns:a16="http://schemas.microsoft.com/office/drawing/2014/main" id="{00000000-0008-0000-0500-000007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44" name="Text Box 16">
          <a:extLst>
            <a:ext uri="{FF2B5EF4-FFF2-40B4-BE49-F238E27FC236}">
              <a16:creationId xmlns:a16="http://schemas.microsoft.com/office/drawing/2014/main" id="{00000000-0008-0000-0500-000008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45" name="Text Box 17">
          <a:extLst>
            <a:ext uri="{FF2B5EF4-FFF2-40B4-BE49-F238E27FC236}">
              <a16:creationId xmlns:a16="http://schemas.microsoft.com/office/drawing/2014/main" id="{00000000-0008-0000-0500-000009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46" name="Text Box 18">
          <a:extLst>
            <a:ext uri="{FF2B5EF4-FFF2-40B4-BE49-F238E27FC236}">
              <a16:creationId xmlns:a16="http://schemas.microsoft.com/office/drawing/2014/main" id="{00000000-0008-0000-0500-00000A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47" name="Text Box 19">
          <a:extLst>
            <a:ext uri="{FF2B5EF4-FFF2-40B4-BE49-F238E27FC236}">
              <a16:creationId xmlns:a16="http://schemas.microsoft.com/office/drawing/2014/main" id="{00000000-0008-0000-0500-00000B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48" name="Text Box 16">
          <a:extLst>
            <a:ext uri="{FF2B5EF4-FFF2-40B4-BE49-F238E27FC236}">
              <a16:creationId xmlns:a16="http://schemas.microsoft.com/office/drawing/2014/main" id="{00000000-0008-0000-0500-00000C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49" name="Text Box 17">
          <a:extLst>
            <a:ext uri="{FF2B5EF4-FFF2-40B4-BE49-F238E27FC236}">
              <a16:creationId xmlns:a16="http://schemas.microsoft.com/office/drawing/2014/main" id="{00000000-0008-0000-0500-00000D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50" name="Text Box 18">
          <a:extLst>
            <a:ext uri="{FF2B5EF4-FFF2-40B4-BE49-F238E27FC236}">
              <a16:creationId xmlns:a16="http://schemas.microsoft.com/office/drawing/2014/main" id="{00000000-0008-0000-0500-00000E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51" name="Text Box 19">
          <a:extLst>
            <a:ext uri="{FF2B5EF4-FFF2-40B4-BE49-F238E27FC236}">
              <a16:creationId xmlns:a16="http://schemas.microsoft.com/office/drawing/2014/main" id="{00000000-0008-0000-0500-00000F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1552" name="Text Box 16">
          <a:extLst>
            <a:ext uri="{FF2B5EF4-FFF2-40B4-BE49-F238E27FC236}">
              <a16:creationId xmlns:a16="http://schemas.microsoft.com/office/drawing/2014/main" id="{00000000-0008-0000-0500-000010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1553" name="Text Box 17">
          <a:extLst>
            <a:ext uri="{FF2B5EF4-FFF2-40B4-BE49-F238E27FC236}">
              <a16:creationId xmlns:a16="http://schemas.microsoft.com/office/drawing/2014/main" id="{00000000-0008-0000-0500-000011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1554" name="Text Box 18">
          <a:extLst>
            <a:ext uri="{FF2B5EF4-FFF2-40B4-BE49-F238E27FC236}">
              <a16:creationId xmlns:a16="http://schemas.microsoft.com/office/drawing/2014/main" id="{00000000-0008-0000-0500-000012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1555" name="Text Box 19">
          <a:extLst>
            <a:ext uri="{FF2B5EF4-FFF2-40B4-BE49-F238E27FC236}">
              <a16:creationId xmlns:a16="http://schemas.microsoft.com/office/drawing/2014/main" id="{00000000-0008-0000-0500-000013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014"/>
    <xdr:sp macro="" textlink="">
      <xdr:nvSpPr>
        <xdr:cNvPr id="1556" name="Text Box 15">
          <a:extLst>
            <a:ext uri="{FF2B5EF4-FFF2-40B4-BE49-F238E27FC236}">
              <a16:creationId xmlns:a16="http://schemas.microsoft.com/office/drawing/2014/main" id="{00000000-0008-0000-0500-000014060000}"/>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57" name="Text Box 16">
          <a:extLst>
            <a:ext uri="{FF2B5EF4-FFF2-40B4-BE49-F238E27FC236}">
              <a16:creationId xmlns:a16="http://schemas.microsoft.com/office/drawing/2014/main" id="{00000000-0008-0000-0500-000015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58" name="Text Box 17">
          <a:extLst>
            <a:ext uri="{FF2B5EF4-FFF2-40B4-BE49-F238E27FC236}">
              <a16:creationId xmlns:a16="http://schemas.microsoft.com/office/drawing/2014/main" id="{00000000-0008-0000-0500-000016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59" name="Text Box 18">
          <a:extLst>
            <a:ext uri="{FF2B5EF4-FFF2-40B4-BE49-F238E27FC236}">
              <a16:creationId xmlns:a16="http://schemas.microsoft.com/office/drawing/2014/main" id="{00000000-0008-0000-0500-000017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60" name="Text Box 19">
          <a:extLst>
            <a:ext uri="{FF2B5EF4-FFF2-40B4-BE49-F238E27FC236}">
              <a16:creationId xmlns:a16="http://schemas.microsoft.com/office/drawing/2014/main" id="{00000000-0008-0000-0500-000018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1561" name="Text Box 15">
          <a:extLst>
            <a:ext uri="{FF2B5EF4-FFF2-40B4-BE49-F238E27FC236}">
              <a16:creationId xmlns:a16="http://schemas.microsoft.com/office/drawing/2014/main" id="{00000000-0008-0000-0500-000019060000}"/>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62" name="Text Box 16">
          <a:extLst>
            <a:ext uri="{FF2B5EF4-FFF2-40B4-BE49-F238E27FC236}">
              <a16:creationId xmlns:a16="http://schemas.microsoft.com/office/drawing/2014/main" id="{00000000-0008-0000-0500-00001A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63" name="Text Box 17">
          <a:extLst>
            <a:ext uri="{FF2B5EF4-FFF2-40B4-BE49-F238E27FC236}">
              <a16:creationId xmlns:a16="http://schemas.microsoft.com/office/drawing/2014/main" id="{00000000-0008-0000-0500-00001B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64" name="Text Box 18">
          <a:extLst>
            <a:ext uri="{FF2B5EF4-FFF2-40B4-BE49-F238E27FC236}">
              <a16:creationId xmlns:a16="http://schemas.microsoft.com/office/drawing/2014/main" id="{00000000-0008-0000-0500-00001C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65" name="Text Box 16">
          <a:extLst>
            <a:ext uri="{FF2B5EF4-FFF2-40B4-BE49-F238E27FC236}">
              <a16:creationId xmlns:a16="http://schemas.microsoft.com/office/drawing/2014/main" id="{00000000-0008-0000-0500-00001D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66" name="Text Box 17">
          <a:extLst>
            <a:ext uri="{FF2B5EF4-FFF2-40B4-BE49-F238E27FC236}">
              <a16:creationId xmlns:a16="http://schemas.microsoft.com/office/drawing/2014/main" id="{00000000-0008-0000-0500-00001E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67" name="Text Box 18">
          <a:extLst>
            <a:ext uri="{FF2B5EF4-FFF2-40B4-BE49-F238E27FC236}">
              <a16:creationId xmlns:a16="http://schemas.microsoft.com/office/drawing/2014/main" id="{00000000-0008-0000-0500-00001F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68" name="Text Box 19">
          <a:extLst>
            <a:ext uri="{FF2B5EF4-FFF2-40B4-BE49-F238E27FC236}">
              <a16:creationId xmlns:a16="http://schemas.microsoft.com/office/drawing/2014/main" id="{00000000-0008-0000-0500-000020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69" name="Text Box 16">
          <a:extLst>
            <a:ext uri="{FF2B5EF4-FFF2-40B4-BE49-F238E27FC236}">
              <a16:creationId xmlns:a16="http://schemas.microsoft.com/office/drawing/2014/main" id="{00000000-0008-0000-0500-000021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70" name="Text Box 17">
          <a:extLst>
            <a:ext uri="{FF2B5EF4-FFF2-40B4-BE49-F238E27FC236}">
              <a16:creationId xmlns:a16="http://schemas.microsoft.com/office/drawing/2014/main" id="{00000000-0008-0000-0500-000022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71" name="Text Box 18">
          <a:extLst>
            <a:ext uri="{FF2B5EF4-FFF2-40B4-BE49-F238E27FC236}">
              <a16:creationId xmlns:a16="http://schemas.microsoft.com/office/drawing/2014/main" id="{00000000-0008-0000-0500-000023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72" name="Text Box 19">
          <a:extLst>
            <a:ext uri="{FF2B5EF4-FFF2-40B4-BE49-F238E27FC236}">
              <a16:creationId xmlns:a16="http://schemas.microsoft.com/office/drawing/2014/main" id="{00000000-0008-0000-0500-000024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1573" name="Text Box 15">
          <a:extLst>
            <a:ext uri="{FF2B5EF4-FFF2-40B4-BE49-F238E27FC236}">
              <a16:creationId xmlns:a16="http://schemas.microsoft.com/office/drawing/2014/main" id="{00000000-0008-0000-0500-000025060000}"/>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1574" name="Text Box 15">
          <a:extLst>
            <a:ext uri="{FF2B5EF4-FFF2-40B4-BE49-F238E27FC236}">
              <a16:creationId xmlns:a16="http://schemas.microsoft.com/office/drawing/2014/main" id="{00000000-0008-0000-0500-000026060000}"/>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1576" name="Text Box 15">
          <a:extLst>
            <a:ext uri="{FF2B5EF4-FFF2-40B4-BE49-F238E27FC236}">
              <a16:creationId xmlns:a16="http://schemas.microsoft.com/office/drawing/2014/main" id="{00000000-0008-0000-0500-00002806000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1577" name="Text Box 15">
          <a:extLst>
            <a:ext uri="{FF2B5EF4-FFF2-40B4-BE49-F238E27FC236}">
              <a16:creationId xmlns:a16="http://schemas.microsoft.com/office/drawing/2014/main" id="{00000000-0008-0000-0500-000029060000}"/>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213632"/>
    <xdr:sp macro="" textlink="">
      <xdr:nvSpPr>
        <xdr:cNvPr id="1578" name="Text Box 15">
          <a:extLst>
            <a:ext uri="{FF2B5EF4-FFF2-40B4-BE49-F238E27FC236}">
              <a16:creationId xmlns:a16="http://schemas.microsoft.com/office/drawing/2014/main" id="{00000000-0008-0000-0500-00002A060000}"/>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79" name="Text Box 16">
          <a:extLst>
            <a:ext uri="{FF2B5EF4-FFF2-40B4-BE49-F238E27FC236}">
              <a16:creationId xmlns:a16="http://schemas.microsoft.com/office/drawing/2014/main" id="{00000000-0008-0000-0500-00002B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80" name="Text Box 17">
          <a:extLst>
            <a:ext uri="{FF2B5EF4-FFF2-40B4-BE49-F238E27FC236}">
              <a16:creationId xmlns:a16="http://schemas.microsoft.com/office/drawing/2014/main" id="{00000000-0008-0000-0500-00002C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81" name="Text Box 18">
          <a:extLst>
            <a:ext uri="{FF2B5EF4-FFF2-40B4-BE49-F238E27FC236}">
              <a16:creationId xmlns:a16="http://schemas.microsoft.com/office/drawing/2014/main" id="{00000000-0008-0000-0500-00002D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82" name="Text Box 19">
          <a:extLst>
            <a:ext uri="{FF2B5EF4-FFF2-40B4-BE49-F238E27FC236}">
              <a16:creationId xmlns:a16="http://schemas.microsoft.com/office/drawing/2014/main" id="{00000000-0008-0000-0500-00002E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83" name="Text Box 16">
          <a:extLst>
            <a:ext uri="{FF2B5EF4-FFF2-40B4-BE49-F238E27FC236}">
              <a16:creationId xmlns:a16="http://schemas.microsoft.com/office/drawing/2014/main" id="{00000000-0008-0000-0500-00002F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84" name="Text Box 17">
          <a:extLst>
            <a:ext uri="{FF2B5EF4-FFF2-40B4-BE49-F238E27FC236}">
              <a16:creationId xmlns:a16="http://schemas.microsoft.com/office/drawing/2014/main" id="{00000000-0008-0000-0500-000030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85" name="Text Box 18">
          <a:extLst>
            <a:ext uri="{FF2B5EF4-FFF2-40B4-BE49-F238E27FC236}">
              <a16:creationId xmlns:a16="http://schemas.microsoft.com/office/drawing/2014/main" id="{00000000-0008-0000-0500-000031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86" name="Text Box 19">
          <a:extLst>
            <a:ext uri="{FF2B5EF4-FFF2-40B4-BE49-F238E27FC236}">
              <a16:creationId xmlns:a16="http://schemas.microsoft.com/office/drawing/2014/main" id="{00000000-0008-0000-0500-000032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1587" name="Text Box 16">
          <a:extLst>
            <a:ext uri="{FF2B5EF4-FFF2-40B4-BE49-F238E27FC236}">
              <a16:creationId xmlns:a16="http://schemas.microsoft.com/office/drawing/2014/main" id="{00000000-0008-0000-0500-000033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1588" name="Text Box 17">
          <a:extLst>
            <a:ext uri="{FF2B5EF4-FFF2-40B4-BE49-F238E27FC236}">
              <a16:creationId xmlns:a16="http://schemas.microsoft.com/office/drawing/2014/main" id="{00000000-0008-0000-0500-000034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1589" name="Text Box 18">
          <a:extLst>
            <a:ext uri="{FF2B5EF4-FFF2-40B4-BE49-F238E27FC236}">
              <a16:creationId xmlns:a16="http://schemas.microsoft.com/office/drawing/2014/main" id="{00000000-0008-0000-0500-000035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1590" name="Text Box 19">
          <a:extLst>
            <a:ext uri="{FF2B5EF4-FFF2-40B4-BE49-F238E27FC236}">
              <a16:creationId xmlns:a16="http://schemas.microsoft.com/office/drawing/2014/main" id="{00000000-0008-0000-0500-000036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91" name="Text Box 16">
          <a:extLst>
            <a:ext uri="{FF2B5EF4-FFF2-40B4-BE49-F238E27FC236}">
              <a16:creationId xmlns:a16="http://schemas.microsoft.com/office/drawing/2014/main" id="{00000000-0008-0000-0500-000037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92" name="Text Box 17">
          <a:extLst>
            <a:ext uri="{FF2B5EF4-FFF2-40B4-BE49-F238E27FC236}">
              <a16:creationId xmlns:a16="http://schemas.microsoft.com/office/drawing/2014/main" id="{00000000-0008-0000-0500-000038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93" name="Text Box 18">
          <a:extLst>
            <a:ext uri="{FF2B5EF4-FFF2-40B4-BE49-F238E27FC236}">
              <a16:creationId xmlns:a16="http://schemas.microsoft.com/office/drawing/2014/main" id="{00000000-0008-0000-0500-000039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94" name="Text Box 19">
          <a:extLst>
            <a:ext uri="{FF2B5EF4-FFF2-40B4-BE49-F238E27FC236}">
              <a16:creationId xmlns:a16="http://schemas.microsoft.com/office/drawing/2014/main" id="{00000000-0008-0000-0500-00003A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95" name="Text Box 16">
          <a:extLst>
            <a:ext uri="{FF2B5EF4-FFF2-40B4-BE49-F238E27FC236}">
              <a16:creationId xmlns:a16="http://schemas.microsoft.com/office/drawing/2014/main" id="{00000000-0008-0000-0500-00003B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96" name="Text Box 17">
          <a:extLst>
            <a:ext uri="{FF2B5EF4-FFF2-40B4-BE49-F238E27FC236}">
              <a16:creationId xmlns:a16="http://schemas.microsoft.com/office/drawing/2014/main" id="{00000000-0008-0000-0500-00003C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97" name="Text Box 18">
          <a:extLst>
            <a:ext uri="{FF2B5EF4-FFF2-40B4-BE49-F238E27FC236}">
              <a16:creationId xmlns:a16="http://schemas.microsoft.com/office/drawing/2014/main" id="{00000000-0008-0000-0500-00003D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598" name="Text Box 16">
          <a:extLst>
            <a:ext uri="{FF2B5EF4-FFF2-40B4-BE49-F238E27FC236}">
              <a16:creationId xmlns:a16="http://schemas.microsoft.com/office/drawing/2014/main" id="{00000000-0008-0000-0500-00003E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599" name="Text Box 17">
          <a:extLst>
            <a:ext uri="{FF2B5EF4-FFF2-40B4-BE49-F238E27FC236}">
              <a16:creationId xmlns:a16="http://schemas.microsoft.com/office/drawing/2014/main" id="{00000000-0008-0000-0500-00003F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0" name="Text Box 18">
          <a:extLst>
            <a:ext uri="{FF2B5EF4-FFF2-40B4-BE49-F238E27FC236}">
              <a16:creationId xmlns:a16="http://schemas.microsoft.com/office/drawing/2014/main" id="{00000000-0008-0000-0500-000040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1" name="Text Box 19">
          <a:extLst>
            <a:ext uri="{FF2B5EF4-FFF2-40B4-BE49-F238E27FC236}">
              <a16:creationId xmlns:a16="http://schemas.microsoft.com/office/drawing/2014/main" id="{00000000-0008-0000-0500-000041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2" name="Text Box 16">
          <a:extLst>
            <a:ext uri="{FF2B5EF4-FFF2-40B4-BE49-F238E27FC236}">
              <a16:creationId xmlns:a16="http://schemas.microsoft.com/office/drawing/2014/main" id="{00000000-0008-0000-0500-000042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3" name="Text Box 17">
          <a:extLst>
            <a:ext uri="{FF2B5EF4-FFF2-40B4-BE49-F238E27FC236}">
              <a16:creationId xmlns:a16="http://schemas.microsoft.com/office/drawing/2014/main" id="{00000000-0008-0000-0500-000043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4" name="Text Box 18">
          <a:extLst>
            <a:ext uri="{FF2B5EF4-FFF2-40B4-BE49-F238E27FC236}">
              <a16:creationId xmlns:a16="http://schemas.microsoft.com/office/drawing/2014/main" id="{00000000-0008-0000-0500-000044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5" name="Text Box 19">
          <a:extLst>
            <a:ext uri="{FF2B5EF4-FFF2-40B4-BE49-F238E27FC236}">
              <a16:creationId xmlns:a16="http://schemas.microsoft.com/office/drawing/2014/main" id="{00000000-0008-0000-0500-000045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06" name="Text Box 16">
          <a:extLst>
            <a:ext uri="{FF2B5EF4-FFF2-40B4-BE49-F238E27FC236}">
              <a16:creationId xmlns:a16="http://schemas.microsoft.com/office/drawing/2014/main" id="{00000000-0008-0000-0500-000046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07" name="Text Box 17">
          <a:extLst>
            <a:ext uri="{FF2B5EF4-FFF2-40B4-BE49-F238E27FC236}">
              <a16:creationId xmlns:a16="http://schemas.microsoft.com/office/drawing/2014/main" id="{00000000-0008-0000-0500-000047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08" name="Text Box 18">
          <a:extLst>
            <a:ext uri="{FF2B5EF4-FFF2-40B4-BE49-F238E27FC236}">
              <a16:creationId xmlns:a16="http://schemas.microsoft.com/office/drawing/2014/main" id="{00000000-0008-0000-0500-000048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09" name="Text Box 19">
          <a:extLst>
            <a:ext uri="{FF2B5EF4-FFF2-40B4-BE49-F238E27FC236}">
              <a16:creationId xmlns:a16="http://schemas.microsoft.com/office/drawing/2014/main" id="{00000000-0008-0000-0500-000049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61691"/>
    <xdr:sp macro="" textlink="">
      <xdr:nvSpPr>
        <xdr:cNvPr id="1610" name="Text Box 15">
          <a:extLst>
            <a:ext uri="{FF2B5EF4-FFF2-40B4-BE49-F238E27FC236}">
              <a16:creationId xmlns:a16="http://schemas.microsoft.com/office/drawing/2014/main" id="{00000000-0008-0000-0500-00004A060000}"/>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11" name="Text Box 16">
          <a:extLst>
            <a:ext uri="{FF2B5EF4-FFF2-40B4-BE49-F238E27FC236}">
              <a16:creationId xmlns:a16="http://schemas.microsoft.com/office/drawing/2014/main" id="{00000000-0008-0000-0500-00004B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12" name="Text Box 17">
          <a:extLst>
            <a:ext uri="{FF2B5EF4-FFF2-40B4-BE49-F238E27FC236}">
              <a16:creationId xmlns:a16="http://schemas.microsoft.com/office/drawing/2014/main" id="{00000000-0008-0000-0500-00004C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13" name="Text Box 18">
          <a:extLst>
            <a:ext uri="{FF2B5EF4-FFF2-40B4-BE49-F238E27FC236}">
              <a16:creationId xmlns:a16="http://schemas.microsoft.com/office/drawing/2014/main" id="{00000000-0008-0000-0500-00004D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14" name="Text Box 19">
          <a:extLst>
            <a:ext uri="{FF2B5EF4-FFF2-40B4-BE49-F238E27FC236}">
              <a16:creationId xmlns:a16="http://schemas.microsoft.com/office/drawing/2014/main" id="{00000000-0008-0000-0500-00004E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1615" name="Text Box 15">
          <a:extLst>
            <a:ext uri="{FF2B5EF4-FFF2-40B4-BE49-F238E27FC236}">
              <a16:creationId xmlns:a16="http://schemas.microsoft.com/office/drawing/2014/main" id="{00000000-0008-0000-0500-00004F060000}"/>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1616" name="Text Box 16">
          <a:extLst>
            <a:ext uri="{FF2B5EF4-FFF2-40B4-BE49-F238E27FC236}">
              <a16:creationId xmlns:a16="http://schemas.microsoft.com/office/drawing/2014/main" id="{00000000-0008-0000-0500-000050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1617" name="Text Box 17">
          <a:extLst>
            <a:ext uri="{FF2B5EF4-FFF2-40B4-BE49-F238E27FC236}">
              <a16:creationId xmlns:a16="http://schemas.microsoft.com/office/drawing/2014/main" id="{00000000-0008-0000-0500-000051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1618" name="Text Box 18">
          <a:extLst>
            <a:ext uri="{FF2B5EF4-FFF2-40B4-BE49-F238E27FC236}">
              <a16:creationId xmlns:a16="http://schemas.microsoft.com/office/drawing/2014/main" id="{00000000-0008-0000-0500-000052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1619" name="Text Box 19">
          <a:extLst>
            <a:ext uri="{FF2B5EF4-FFF2-40B4-BE49-F238E27FC236}">
              <a16:creationId xmlns:a16="http://schemas.microsoft.com/office/drawing/2014/main" id="{00000000-0008-0000-0500-000053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014"/>
    <xdr:sp macro="" textlink="">
      <xdr:nvSpPr>
        <xdr:cNvPr id="1621" name="Text Box 15">
          <a:extLst>
            <a:ext uri="{FF2B5EF4-FFF2-40B4-BE49-F238E27FC236}">
              <a16:creationId xmlns:a16="http://schemas.microsoft.com/office/drawing/2014/main" id="{00000000-0008-0000-0500-000055060000}"/>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22" name="Text Box 16">
          <a:extLst>
            <a:ext uri="{FF2B5EF4-FFF2-40B4-BE49-F238E27FC236}">
              <a16:creationId xmlns:a16="http://schemas.microsoft.com/office/drawing/2014/main" id="{00000000-0008-0000-0500-000056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23" name="Text Box 17">
          <a:extLst>
            <a:ext uri="{FF2B5EF4-FFF2-40B4-BE49-F238E27FC236}">
              <a16:creationId xmlns:a16="http://schemas.microsoft.com/office/drawing/2014/main" id="{00000000-0008-0000-0500-000057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24" name="Text Box 18">
          <a:extLst>
            <a:ext uri="{FF2B5EF4-FFF2-40B4-BE49-F238E27FC236}">
              <a16:creationId xmlns:a16="http://schemas.microsoft.com/office/drawing/2014/main" id="{00000000-0008-0000-0500-000058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25" name="Text Box 19">
          <a:extLst>
            <a:ext uri="{FF2B5EF4-FFF2-40B4-BE49-F238E27FC236}">
              <a16:creationId xmlns:a16="http://schemas.microsoft.com/office/drawing/2014/main" id="{00000000-0008-0000-0500-000059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1626" name="Text Box 15">
          <a:extLst>
            <a:ext uri="{FF2B5EF4-FFF2-40B4-BE49-F238E27FC236}">
              <a16:creationId xmlns:a16="http://schemas.microsoft.com/office/drawing/2014/main" id="{00000000-0008-0000-0500-00005A060000}"/>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1627" name="Text Box 15">
          <a:extLst>
            <a:ext uri="{FF2B5EF4-FFF2-40B4-BE49-F238E27FC236}">
              <a16:creationId xmlns:a16="http://schemas.microsoft.com/office/drawing/2014/main" id="{00000000-0008-0000-0500-00005B060000}"/>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1628" name="Text Box 15">
          <a:extLst>
            <a:ext uri="{FF2B5EF4-FFF2-40B4-BE49-F238E27FC236}">
              <a16:creationId xmlns:a16="http://schemas.microsoft.com/office/drawing/2014/main" id="{00000000-0008-0000-0500-00005C060000}"/>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29" name="Text Box 16">
          <a:extLst>
            <a:ext uri="{FF2B5EF4-FFF2-40B4-BE49-F238E27FC236}">
              <a16:creationId xmlns:a16="http://schemas.microsoft.com/office/drawing/2014/main" id="{00000000-0008-0000-0500-00005D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30" name="Text Box 17">
          <a:extLst>
            <a:ext uri="{FF2B5EF4-FFF2-40B4-BE49-F238E27FC236}">
              <a16:creationId xmlns:a16="http://schemas.microsoft.com/office/drawing/2014/main" id="{00000000-0008-0000-0500-00005E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31" name="Text Box 18">
          <a:extLst>
            <a:ext uri="{FF2B5EF4-FFF2-40B4-BE49-F238E27FC236}">
              <a16:creationId xmlns:a16="http://schemas.microsoft.com/office/drawing/2014/main" id="{00000000-0008-0000-0500-00005F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213632"/>
    <xdr:sp macro="" textlink="">
      <xdr:nvSpPr>
        <xdr:cNvPr id="1632" name="Text Box 15">
          <a:extLst>
            <a:ext uri="{FF2B5EF4-FFF2-40B4-BE49-F238E27FC236}">
              <a16:creationId xmlns:a16="http://schemas.microsoft.com/office/drawing/2014/main" id="{00000000-0008-0000-0500-000060060000}"/>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3" name="Text Box 16">
          <a:extLst>
            <a:ext uri="{FF2B5EF4-FFF2-40B4-BE49-F238E27FC236}">
              <a16:creationId xmlns:a16="http://schemas.microsoft.com/office/drawing/2014/main" id="{00000000-0008-0000-0500-000061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4" name="Text Box 17">
          <a:extLst>
            <a:ext uri="{FF2B5EF4-FFF2-40B4-BE49-F238E27FC236}">
              <a16:creationId xmlns:a16="http://schemas.microsoft.com/office/drawing/2014/main" id="{00000000-0008-0000-0500-000062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5" name="Text Box 18">
          <a:extLst>
            <a:ext uri="{FF2B5EF4-FFF2-40B4-BE49-F238E27FC236}">
              <a16:creationId xmlns:a16="http://schemas.microsoft.com/office/drawing/2014/main" id="{00000000-0008-0000-0500-000063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6" name="Text Box 19">
          <a:extLst>
            <a:ext uri="{FF2B5EF4-FFF2-40B4-BE49-F238E27FC236}">
              <a16:creationId xmlns:a16="http://schemas.microsoft.com/office/drawing/2014/main" id="{00000000-0008-0000-0500-000064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7" name="Text Box 16">
          <a:extLst>
            <a:ext uri="{FF2B5EF4-FFF2-40B4-BE49-F238E27FC236}">
              <a16:creationId xmlns:a16="http://schemas.microsoft.com/office/drawing/2014/main" id="{00000000-0008-0000-0500-000065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8" name="Text Box 17">
          <a:extLst>
            <a:ext uri="{FF2B5EF4-FFF2-40B4-BE49-F238E27FC236}">
              <a16:creationId xmlns:a16="http://schemas.microsoft.com/office/drawing/2014/main" id="{00000000-0008-0000-0500-000066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9" name="Text Box 18">
          <a:extLst>
            <a:ext uri="{FF2B5EF4-FFF2-40B4-BE49-F238E27FC236}">
              <a16:creationId xmlns:a16="http://schemas.microsoft.com/office/drawing/2014/main" id="{00000000-0008-0000-0500-000067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40" name="Text Box 19">
          <a:extLst>
            <a:ext uri="{FF2B5EF4-FFF2-40B4-BE49-F238E27FC236}">
              <a16:creationId xmlns:a16="http://schemas.microsoft.com/office/drawing/2014/main" id="{00000000-0008-0000-0500-000068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41" name="Text Box 16">
          <a:extLst>
            <a:ext uri="{FF2B5EF4-FFF2-40B4-BE49-F238E27FC236}">
              <a16:creationId xmlns:a16="http://schemas.microsoft.com/office/drawing/2014/main" id="{00000000-0008-0000-0500-000069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42" name="Text Box 17">
          <a:extLst>
            <a:ext uri="{FF2B5EF4-FFF2-40B4-BE49-F238E27FC236}">
              <a16:creationId xmlns:a16="http://schemas.microsoft.com/office/drawing/2014/main" id="{00000000-0008-0000-0500-00006A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43" name="Text Box 18">
          <a:extLst>
            <a:ext uri="{FF2B5EF4-FFF2-40B4-BE49-F238E27FC236}">
              <a16:creationId xmlns:a16="http://schemas.microsoft.com/office/drawing/2014/main" id="{00000000-0008-0000-0500-00006B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44" name="Text Box 19">
          <a:extLst>
            <a:ext uri="{FF2B5EF4-FFF2-40B4-BE49-F238E27FC236}">
              <a16:creationId xmlns:a16="http://schemas.microsoft.com/office/drawing/2014/main" id="{00000000-0008-0000-0500-00006C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45" name="Text Box 16">
          <a:extLst>
            <a:ext uri="{FF2B5EF4-FFF2-40B4-BE49-F238E27FC236}">
              <a16:creationId xmlns:a16="http://schemas.microsoft.com/office/drawing/2014/main" id="{00000000-0008-0000-0500-00006D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46" name="Text Box 17">
          <a:extLst>
            <a:ext uri="{FF2B5EF4-FFF2-40B4-BE49-F238E27FC236}">
              <a16:creationId xmlns:a16="http://schemas.microsoft.com/office/drawing/2014/main" id="{00000000-0008-0000-0500-00006E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47" name="Text Box 18">
          <a:extLst>
            <a:ext uri="{FF2B5EF4-FFF2-40B4-BE49-F238E27FC236}">
              <a16:creationId xmlns:a16="http://schemas.microsoft.com/office/drawing/2014/main" id="{00000000-0008-0000-0500-00006F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48" name="Text Box 19">
          <a:extLst>
            <a:ext uri="{FF2B5EF4-FFF2-40B4-BE49-F238E27FC236}">
              <a16:creationId xmlns:a16="http://schemas.microsoft.com/office/drawing/2014/main" id="{00000000-0008-0000-0500-000070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1649" name="Text Box 16">
          <a:extLst>
            <a:ext uri="{FF2B5EF4-FFF2-40B4-BE49-F238E27FC236}">
              <a16:creationId xmlns:a16="http://schemas.microsoft.com/office/drawing/2014/main" id="{00000000-0008-0000-0500-000071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1650" name="Text Box 17">
          <a:extLst>
            <a:ext uri="{FF2B5EF4-FFF2-40B4-BE49-F238E27FC236}">
              <a16:creationId xmlns:a16="http://schemas.microsoft.com/office/drawing/2014/main" id="{00000000-0008-0000-0500-000072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1651" name="Text Box 18">
          <a:extLst>
            <a:ext uri="{FF2B5EF4-FFF2-40B4-BE49-F238E27FC236}">
              <a16:creationId xmlns:a16="http://schemas.microsoft.com/office/drawing/2014/main" id="{00000000-0008-0000-0500-000073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1652" name="Text Box 19">
          <a:extLst>
            <a:ext uri="{FF2B5EF4-FFF2-40B4-BE49-F238E27FC236}">
              <a16:creationId xmlns:a16="http://schemas.microsoft.com/office/drawing/2014/main" id="{00000000-0008-0000-0500-000074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1653" name="Text Box 15">
          <a:extLst>
            <a:ext uri="{FF2B5EF4-FFF2-40B4-BE49-F238E27FC236}">
              <a16:creationId xmlns:a16="http://schemas.microsoft.com/office/drawing/2014/main" id="{00000000-0008-0000-0500-000075060000}"/>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54" name="Text Box 16">
          <a:extLst>
            <a:ext uri="{FF2B5EF4-FFF2-40B4-BE49-F238E27FC236}">
              <a16:creationId xmlns:a16="http://schemas.microsoft.com/office/drawing/2014/main" id="{00000000-0008-0000-0500-000076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55" name="Text Box 17">
          <a:extLst>
            <a:ext uri="{FF2B5EF4-FFF2-40B4-BE49-F238E27FC236}">
              <a16:creationId xmlns:a16="http://schemas.microsoft.com/office/drawing/2014/main" id="{00000000-0008-0000-0500-000077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56" name="Text Box 18">
          <a:extLst>
            <a:ext uri="{FF2B5EF4-FFF2-40B4-BE49-F238E27FC236}">
              <a16:creationId xmlns:a16="http://schemas.microsoft.com/office/drawing/2014/main" id="{00000000-0008-0000-0500-000078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57" name="Text Box 19">
          <a:extLst>
            <a:ext uri="{FF2B5EF4-FFF2-40B4-BE49-F238E27FC236}">
              <a16:creationId xmlns:a16="http://schemas.microsoft.com/office/drawing/2014/main" id="{00000000-0008-0000-0500-000079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55</xdr:row>
      <xdr:rowOff>504825</xdr:rowOff>
    </xdr:from>
    <xdr:ext cx="95250" cy="442269"/>
    <xdr:sp macro="" textlink="">
      <xdr:nvSpPr>
        <xdr:cNvPr id="1658" name="Text Box 15">
          <a:extLst>
            <a:ext uri="{FF2B5EF4-FFF2-40B4-BE49-F238E27FC236}">
              <a16:creationId xmlns:a16="http://schemas.microsoft.com/office/drawing/2014/main" id="{00000000-0008-0000-0500-00007A06000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59" name="Text Box 16">
          <a:extLst>
            <a:ext uri="{FF2B5EF4-FFF2-40B4-BE49-F238E27FC236}">
              <a16:creationId xmlns:a16="http://schemas.microsoft.com/office/drawing/2014/main" id="{00000000-0008-0000-0500-00007B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60" name="Text Box 17">
          <a:extLst>
            <a:ext uri="{FF2B5EF4-FFF2-40B4-BE49-F238E27FC236}">
              <a16:creationId xmlns:a16="http://schemas.microsoft.com/office/drawing/2014/main" id="{00000000-0008-0000-0500-00007C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61" name="Text Box 18">
          <a:extLst>
            <a:ext uri="{FF2B5EF4-FFF2-40B4-BE49-F238E27FC236}">
              <a16:creationId xmlns:a16="http://schemas.microsoft.com/office/drawing/2014/main" id="{00000000-0008-0000-0500-00007D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2" name="Text Box 16">
          <a:extLst>
            <a:ext uri="{FF2B5EF4-FFF2-40B4-BE49-F238E27FC236}">
              <a16:creationId xmlns:a16="http://schemas.microsoft.com/office/drawing/2014/main" id="{00000000-0008-0000-0500-00007E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3" name="Text Box 17">
          <a:extLst>
            <a:ext uri="{FF2B5EF4-FFF2-40B4-BE49-F238E27FC236}">
              <a16:creationId xmlns:a16="http://schemas.microsoft.com/office/drawing/2014/main" id="{00000000-0008-0000-0500-00007F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4" name="Text Box 18">
          <a:extLst>
            <a:ext uri="{FF2B5EF4-FFF2-40B4-BE49-F238E27FC236}">
              <a16:creationId xmlns:a16="http://schemas.microsoft.com/office/drawing/2014/main" id="{00000000-0008-0000-0500-000080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5" name="Text Box 19">
          <a:extLst>
            <a:ext uri="{FF2B5EF4-FFF2-40B4-BE49-F238E27FC236}">
              <a16:creationId xmlns:a16="http://schemas.microsoft.com/office/drawing/2014/main" id="{00000000-0008-0000-0500-000081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6" name="Text Box 16">
          <a:extLst>
            <a:ext uri="{FF2B5EF4-FFF2-40B4-BE49-F238E27FC236}">
              <a16:creationId xmlns:a16="http://schemas.microsoft.com/office/drawing/2014/main" id="{00000000-0008-0000-0500-000082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7" name="Text Box 17">
          <a:extLst>
            <a:ext uri="{FF2B5EF4-FFF2-40B4-BE49-F238E27FC236}">
              <a16:creationId xmlns:a16="http://schemas.microsoft.com/office/drawing/2014/main" id="{00000000-0008-0000-0500-000083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8" name="Text Box 18">
          <a:extLst>
            <a:ext uri="{FF2B5EF4-FFF2-40B4-BE49-F238E27FC236}">
              <a16:creationId xmlns:a16="http://schemas.microsoft.com/office/drawing/2014/main" id="{00000000-0008-0000-0500-000084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9" name="Text Box 19">
          <a:extLst>
            <a:ext uri="{FF2B5EF4-FFF2-40B4-BE49-F238E27FC236}">
              <a16:creationId xmlns:a16="http://schemas.microsoft.com/office/drawing/2014/main" id="{00000000-0008-0000-0500-000085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1670" name="Text Box 15">
          <a:extLst>
            <a:ext uri="{FF2B5EF4-FFF2-40B4-BE49-F238E27FC236}">
              <a16:creationId xmlns:a16="http://schemas.microsoft.com/office/drawing/2014/main" id="{00000000-0008-0000-0500-000086060000}"/>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1671" name="Text Box 15">
          <a:extLst>
            <a:ext uri="{FF2B5EF4-FFF2-40B4-BE49-F238E27FC236}">
              <a16:creationId xmlns:a16="http://schemas.microsoft.com/office/drawing/2014/main" id="{00000000-0008-0000-0500-000087060000}"/>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1673" name="Text Box 15">
          <a:extLst>
            <a:ext uri="{FF2B5EF4-FFF2-40B4-BE49-F238E27FC236}">
              <a16:creationId xmlns:a16="http://schemas.microsoft.com/office/drawing/2014/main" id="{00000000-0008-0000-0500-000089060000}"/>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1674" name="Text Box 15">
          <a:extLst>
            <a:ext uri="{FF2B5EF4-FFF2-40B4-BE49-F238E27FC236}">
              <a16:creationId xmlns:a16="http://schemas.microsoft.com/office/drawing/2014/main" id="{00000000-0008-0000-0500-00008A060000}"/>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213632"/>
    <xdr:sp macro="" textlink="">
      <xdr:nvSpPr>
        <xdr:cNvPr id="1675" name="Text Box 15">
          <a:extLst>
            <a:ext uri="{FF2B5EF4-FFF2-40B4-BE49-F238E27FC236}">
              <a16:creationId xmlns:a16="http://schemas.microsoft.com/office/drawing/2014/main" id="{00000000-0008-0000-0500-00008B060000}"/>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76" name="Text Box 16">
          <a:extLst>
            <a:ext uri="{FF2B5EF4-FFF2-40B4-BE49-F238E27FC236}">
              <a16:creationId xmlns:a16="http://schemas.microsoft.com/office/drawing/2014/main" id="{00000000-0008-0000-0500-00008C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77" name="Text Box 17">
          <a:extLst>
            <a:ext uri="{FF2B5EF4-FFF2-40B4-BE49-F238E27FC236}">
              <a16:creationId xmlns:a16="http://schemas.microsoft.com/office/drawing/2014/main" id="{00000000-0008-0000-0500-00008D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78" name="Text Box 18">
          <a:extLst>
            <a:ext uri="{FF2B5EF4-FFF2-40B4-BE49-F238E27FC236}">
              <a16:creationId xmlns:a16="http://schemas.microsoft.com/office/drawing/2014/main" id="{00000000-0008-0000-0500-00008E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79" name="Text Box 19">
          <a:extLst>
            <a:ext uri="{FF2B5EF4-FFF2-40B4-BE49-F238E27FC236}">
              <a16:creationId xmlns:a16="http://schemas.microsoft.com/office/drawing/2014/main" id="{00000000-0008-0000-0500-00008F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80" name="Text Box 16">
          <a:extLst>
            <a:ext uri="{FF2B5EF4-FFF2-40B4-BE49-F238E27FC236}">
              <a16:creationId xmlns:a16="http://schemas.microsoft.com/office/drawing/2014/main" id="{00000000-0008-0000-0500-000090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81" name="Text Box 17">
          <a:extLst>
            <a:ext uri="{FF2B5EF4-FFF2-40B4-BE49-F238E27FC236}">
              <a16:creationId xmlns:a16="http://schemas.microsoft.com/office/drawing/2014/main" id="{00000000-0008-0000-0500-000091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82" name="Text Box 18">
          <a:extLst>
            <a:ext uri="{FF2B5EF4-FFF2-40B4-BE49-F238E27FC236}">
              <a16:creationId xmlns:a16="http://schemas.microsoft.com/office/drawing/2014/main" id="{00000000-0008-0000-0500-000092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83" name="Text Box 19">
          <a:extLst>
            <a:ext uri="{FF2B5EF4-FFF2-40B4-BE49-F238E27FC236}">
              <a16:creationId xmlns:a16="http://schemas.microsoft.com/office/drawing/2014/main" id="{00000000-0008-0000-0500-000093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1684" name="Text Box 16">
          <a:extLst>
            <a:ext uri="{FF2B5EF4-FFF2-40B4-BE49-F238E27FC236}">
              <a16:creationId xmlns:a16="http://schemas.microsoft.com/office/drawing/2014/main" id="{00000000-0008-0000-0500-000094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1685" name="Text Box 17">
          <a:extLst>
            <a:ext uri="{FF2B5EF4-FFF2-40B4-BE49-F238E27FC236}">
              <a16:creationId xmlns:a16="http://schemas.microsoft.com/office/drawing/2014/main" id="{00000000-0008-0000-0500-000095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1686" name="Text Box 18">
          <a:extLst>
            <a:ext uri="{FF2B5EF4-FFF2-40B4-BE49-F238E27FC236}">
              <a16:creationId xmlns:a16="http://schemas.microsoft.com/office/drawing/2014/main" id="{00000000-0008-0000-0500-000096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1687" name="Text Box 19">
          <a:extLst>
            <a:ext uri="{FF2B5EF4-FFF2-40B4-BE49-F238E27FC236}">
              <a16:creationId xmlns:a16="http://schemas.microsoft.com/office/drawing/2014/main" id="{00000000-0008-0000-0500-000097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014"/>
    <xdr:sp macro="" textlink="">
      <xdr:nvSpPr>
        <xdr:cNvPr id="1688" name="Text Box 15">
          <a:extLst>
            <a:ext uri="{FF2B5EF4-FFF2-40B4-BE49-F238E27FC236}">
              <a16:creationId xmlns:a16="http://schemas.microsoft.com/office/drawing/2014/main" id="{00000000-0008-0000-0500-000098060000}"/>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89" name="Text Box 16">
          <a:extLst>
            <a:ext uri="{FF2B5EF4-FFF2-40B4-BE49-F238E27FC236}">
              <a16:creationId xmlns:a16="http://schemas.microsoft.com/office/drawing/2014/main" id="{00000000-0008-0000-0500-000099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90" name="Text Box 17">
          <a:extLst>
            <a:ext uri="{FF2B5EF4-FFF2-40B4-BE49-F238E27FC236}">
              <a16:creationId xmlns:a16="http://schemas.microsoft.com/office/drawing/2014/main" id="{00000000-0008-0000-0500-00009A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91" name="Text Box 18">
          <a:extLst>
            <a:ext uri="{FF2B5EF4-FFF2-40B4-BE49-F238E27FC236}">
              <a16:creationId xmlns:a16="http://schemas.microsoft.com/office/drawing/2014/main" id="{00000000-0008-0000-0500-00009B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92" name="Text Box 19">
          <a:extLst>
            <a:ext uri="{FF2B5EF4-FFF2-40B4-BE49-F238E27FC236}">
              <a16:creationId xmlns:a16="http://schemas.microsoft.com/office/drawing/2014/main" id="{00000000-0008-0000-0500-00009C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1693" name="Text Box 15">
          <a:extLst>
            <a:ext uri="{FF2B5EF4-FFF2-40B4-BE49-F238E27FC236}">
              <a16:creationId xmlns:a16="http://schemas.microsoft.com/office/drawing/2014/main" id="{00000000-0008-0000-0500-00009D060000}"/>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94" name="Text Box 16">
          <a:extLst>
            <a:ext uri="{FF2B5EF4-FFF2-40B4-BE49-F238E27FC236}">
              <a16:creationId xmlns:a16="http://schemas.microsoft.com/office/drawing/2014/main" id="{00000000-0008-0000-0500-00009E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95" name="Text Box 17">
          <a:extLst>
            <a:ext uri="{FF2B5EF4-FFF2-40B4-BE49-F238E27FC236}">
              <a16:creationId xmlns:a16="http://schemas.microsoft.com/office/drawing/2014/main" id="{00000000-0008-0000-0500-00009F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96" name="Text Box 18">
          <a:extLst>
            <a:ext uri="{FF2B5EF4-FFF2-40B4-BE49-F238E27FC236}">
              <a16:creationId xmlns:a16="http://schemas.microsoft.com/office/drawing/2014/main" id="{00000000-0008-0000-0500-0000A0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697" name="Text Box 16">
          <a:extLst>
            <a:ext uri="{FF2B5EF4-FFF2-40B4-BE49-F238E27FC236}">
              <a16:creationId xmlns:a16="http://schemas.microsoft.com/office/drawing/2014/main" id="{00000000-0008-0000-0500-0000A1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698" name="Text Box 17">
          <a:extLst>
            <a:ext uri="{FF2B5EF4-FFF2-40B4-BE49-F238E27FC236}">
              <a16:creationId xmlns:a16="http://schemas.microsoft.com/office/drawing/2014/main" id="{00000000-0008-0000-0500-0000A2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699" name="Text Box 18">
          <a:extLst>
            <a:ext uri="{FF2B5EF4-FFF2-40B4-BE49-F238E27FC236}">
              <a16:creationId xmlns:a16="http://schemas.microsoft.com/office/drawing/2014/main" id="{00000000-0008-0000-0500-0000A3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700" name="Text Box 19">
          <a:extLst>
            <a:ext uri="{FF2B5EF4-FFF2-40B4-BE49-F238E27FC236}">
              <a16:creationId xmlns:a16="http://schemas.microsoft.com/office/drawing/2014/main" id="{00000000-0008-0000-0500-0000A4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701" name="Text Box 16">
          <a:extLst>
            <a:ext uri="{FF2B5EF4-FFF2-40B4-BE49-F238E27FC236}">
              <a16:creationId xmlns:a16="http://schemas.microsoft.com/office/drawing/2014/main" id="{00000000-0008-0000-0500-0000A5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702" name="Text Box 17">
          <a:extLst>
            <a:ext uri="{FF2B5EF4-FFF2-40B4-BE49-F238E27FC236}">
              <a16:creationId xmlns:a16="http://schemas.microsoft.com/office/drawing/2014/main" id="{00000000-0008-0000-0500-0000A6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703" name="Text Box 18">
          <a:extLst>
            <a:ext uri="{FF2B5EF4-FFF2-40B4-BE49-F238E27FC236}">
              <a16:creationId xmlns:a16="http://schemas.microsoft.com/office/drawing/2014/main" id="{00000000-0008-0000-0500-0000A7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704" name="Text Box 19">
          <a:extLst>
            <a:ext uri="{FF2B5EF4-FFF2-40B4-BE49-F238E27FC236}">
              <a16:creationId xmlns:a16="http://schemas.microsoft.com/office/drawing/2014/main" id="{00000000-0008-0000-0500-0000A8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05" name="Text Box 16">
          <a:extLst>
            <a:ext uri="{FF2B5EF4-FFF2-40B4-BE49-F238E27FC236}">
              <a16:creationId xmlns:a16="http://schemas.microsoft.com/office/drawing/2014/main" id="{00000000-0008-0000-0500-0000A9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06" name="Text Box 17">
          <a:extLst>
            <a:ext uri="{FF2B5EF4-FFF2-40B4-BE49-F238E27FC236}">
              <a16:creationId xmlns:a16="http://schemas.microsoft.com/office/drawing/2014/main" id="{00000000-0008-0000-0500-0000AA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07" name="Text Box 18">
          <a:extLst>
            <a:ext uri="{FF2B5EF4-FFF2-40B4-BE49-F238E27FC236}">
              <a16:creationId xmlns:a16="http://schemas.microsoft.com/office/drawing/2014/main" id="{00000000-0008-0000-0500-0000AB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08" name="Text Box 19">
          <a:extLst>
            <a:ext uri="{FF2B5EF4-FFF2-40B4-BE49-F238E27FC236}">
              <a16:creationId xmlns:a16="http://schemas.microsoft.com/office/drawing/2014/main" id="{00000000-0008-0000-0500-0000AC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1709" name="Text Box 15">
          <a:extLst>
            <a:ext uri="{FF2B5EF4-FFF2-40B4-BE49-F238E27FC236}">
              <a16:creationId xmlns:a16="http://schemas.microsoft.com/office/drawing/2014/main" id="{00000000-0008-0000-0500-0000AD060000}"/>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10" name="Text Box 16">
          <a:extLst>
            <a:ext uri="{FF2B5EF4-FFF2-40B4-BE49-F238E27FC236}">
              <a16:creationId xmlns:a16="http://schemas.microsoft.com/office/drawing/2014/main" id="{00000000-0008-0000-0500-0000AE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11" name="Text Box 17">
          <a:extLst>
            <a:ext uri="{FF2B5EF4-FFF2-40B4-BE49-F238E27FC236}">
              <a16:creationId xmlns:a16="http://schemas.microsoft.com/office/drawing/2014/main" id="{00000000-0008-0000-0500-0000AF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12" name="Text Box 18">
          <a:extLst>
            <a:ext uri="{FF2B5EF4-FFF2-40B4-BE49-F238E27FC236}">
              <a16:creationId xmlns:a16="http://schemas.microsoft.com/office/drawing/2014/main" id="{00000000-0008-0000-0500-0000B0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13" name="Text Box 19">
          <a:extLst>
            <a:ext uri="{FF2B5EF4-FFF2-40B4-BE49-F238E27FC236}">
              <a16:creationId xmlns:a16="http://schemas.microsoft.com/office/drawing/2014/main" id="{00000000-0008-0000-0500-0000B1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1714" name="Text Box 15">
          <a:extLst>
            <a:ext uri="{FF2B5EF4-FFF2-40B4-BE49-F238E27FC236}">
              <a16:creationId xmlns:a16="http://schemas.microsoft.com/office/drawing/2014/main" id="{00000000-0008-0000-0500-0000B2060000}"/>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1715" name="Text Box 16">
          <a:extLst>
            <a:ext uri="{FF2B5EF4-FFF2-40B4-BE49-F238E27FC236}">
              <a16:creationId xmlns:a16="http://schemas.microsoft.com/office/drawing/2014/main" id="{00000000-0008-0000-0500-0000B3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1716" name="Text Box 17">
          <a:extLst>
            <a:ext uri="{FF2B5EF4-FFF2-40B4-BE49-F238E27FC236}">
              <a16:creationId xmlns:a16="http://schemas.microsoft.com/office/drawing/2014/main" id="{00000000-0008-0000-0500-0000B4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1717" name="Text Box 18">
          <a:extLst>
            <a:ext uri="{FF2B5EF4-FFF2-40B4-BE49-F238E27FC236}">
              <a16:creationId xmlns:a16="http://schemas.microsoft.com/office/drawing/2014/main" id="{00000000-0008-0000-0500-0000B5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1718" name="Text Box 19">
          <a:extLst>
            <a:ext uri="{FF2B5EF4-FFF2-40B4-BE49-F238E27FC236}">
              <a16:creationId xmlns:a16="http://schemas.microsoft.com/office/drawing/2014/main" id="{00000000-0008-0000-0500-0000B6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1720" name="Text Box 15">
          <a:extLst>
            <a:ext uri="{FF2B5EF4-FFF2-40B4-BE49-F238E27FC236}">
              <a16:creationId xmlns:a16="http://schemas.microsoft.com/office/drawing/2014/main" id="{00000000-0008-0000-0500-0000B8060000}"/>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21" name="Text Box 16">
          <a:extLst>
            <a:ext uri="{FF2B5EF4-FFF2-40B4-BE49-F238E27FC236}">
              <a16:creationId xmlns:a16="http://schemas.microsoft.com/office/drawing/2014/main" id="{00000000-0008-0000-0500-0000B9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22" name="Text Box 17">
          <a:extLst>
            <a:ext uri="{FF2B5EF4-FFF2-40B4-BE49-F238E27FC236}">
              <a16:creationId xmlns:a16="http://schemas.microsoft.com/office/drawing/2014/main" id="{00000000-0008-0000-0500-0000BA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23" name="Text Box 18">
          <a:extLst>
            <a:ext uri="{FF2B5EF4-FFF2-40B4-BE49-F238E27FC236}">
              <a16:creationId xmlns:a16="http://schemas.microsoft.com/office/drawing/2014/main" id="{00000000-0008-0000-0500-0000BB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24" name="Text Box 19">
          <a:extLst>
            <a:ext uri="{FF2B5EF4-FFF2-40B4-BE49-F238E27FC236}">
              <a16:creationId xmlns:a16="http://schemas.microsoft.com/office/drawing/2014/main" id="{00000000-0008-0000-0500-0000BC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1725" name="Text Box 15">
          <a:extLst>
            <a:ext uri="{FF2B5EF4-FFF2-40B4-BE49-F238E27FC236}">
              <a16:creationId xmlns:a16="http://schemas.microsoft.com/office/drawing/2014/main" id="{00000000-0008-0000-0500-0000BD060000}"/>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1726" name="Text Box 15">
          <a:extLst>
            <a:ext uri="{FF2B5EF4-FFF2-40B4-BE49-F238E27FC236}">
              <a16:creationId xmlns:a16="http://schemas.microsoft.com/office/drawing/2014/main" id="{00000000-0008-0000-0500-0000BE060000}"/>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67</xdr:row>
      <xdr:rowOff>504825</xdr:rowOff>
    </xdr:from>
    <xdr:ext cx="95250" cy="442269"/>
    <xdr:sp macro="" textlink="">
      <xdr:nvSpPr>
        <xdr:cNvPr id="1727" name="Text Box 15">
          <a:extLst>
            <a:ext uri="{FF2B5EF4-FFF2-40B4-BE49-F238E27FC236}">
              <a16:creationId xmlns:a16="http://schemas.microsoft.com/office/drawing/2014/main" id="{00000000-0008-0000-0500-0000BF060000}"/>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28" name="Text Box 16">
          <a:extLst>
            <a:ext uri="{FF2B5EF4-FFF2-40B4-BE49-F238E27FC236}">
              <a16:creationId xmlns:a16="http://schemas.microsoft.com/office/drawing/2014/main" id="{00000000-0008-0000-0500-0000C0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29" name="Text Box 17">
          <a:extLst>
            <a:ext uri="{FF2B5EF4-FFF2-40B4-BE49-F238E27FC236}">
              <a16:creationId xmlns:a16="http://schemas.microsoft.com/office/drawing/2014/main" id="{00000000-0008-0000-0500-0000C1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30" name="Text Box 18">
          <a:extLst>
            <a:ext uri="{FF2B5EF4-FFF2-40B4-BE49-F238E27FC236}">
              <a16:creationId xmlns:a16="http://schemas.microsoft.com/office/drawing/2014/main" id="{00000000-0008-0000-0500-0000C2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213632"/>
    <xdr:sp macro="" textlink="">
      <xdr:nvSpPr>
        <xdr:cNvPr id="1731" name="Text Box 15">
          <a:extLst>
            <a:ext uri="{FF2B5EF4-FFF2-40B4-BE49-F238E27FC236}">
              <a16:creationId xmlns:a16="http://schemas.microsoft.com/office/drawing/2014/main" id="{00000000-0008-0000-0500-0000C3060000}"/>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2" name="Text Box 16">
          <a:extLst>
            <a:ext uri="{FF2B5EF4-FFF2-40B4-BE49-F238E27FC236}">
              <a16:creationId xmlns:a16="http://schemas.microsoft.com/office/drawing/2014/main" id="{00000000-0008-0000-0500-0000C4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3" name="Text Box 17">
          <a:extLst>
            <a:ext uri="{FF2B5EF4-FFF2-40B4-BE49-F238E27FC236}">
              <a16:creationId xmlns:a16="http://schemas.microsoft.com/office/drawing/2014/main" id="{00000000-0008-0000-0500-0000C5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4" name="Text Box 18">
          <a:extLst>
            <a:ext uri="{FF2B5EF4-FFF2-40B4-BE49-F238E27FC236}">
              <a16:creationId xmlns:a16="http://schemas.microsoft.com/office/drawing/2014/main" id="{00000000-0008-0000-0500-0000C6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5" name="Text Box 19">
          <a:extLst>
            <a:ext uri="{FF2B5EF4-FFF2-40B4-BE49-F238E27FC236}">
              <a16:creationId xmlns:a16="http://schemas.microsoft.com/office/drawing/2014/main" id="{00000000-0008-0000-0500-0000C7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6" name="Text Box 16">
          <a:extLst>
            <a:ext uri="{FF2B5EF4-FFF2-40B4-BE49-F238E27FC236}">
              <a16:creationId xmlns:a16="http://schemas.microsoft.com/office/drawing/2014/main" id="{00000000-0008-0000-0500-0000C8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7" name="Text Box 17">
          <a:extLst>
            <a:ext uri="{FF2B5EF4-FFF2-40B4-BE49-F238E27FC236}">
              <a16:creationId xmlns:a16="http://schemas.microsoft.com/office/drawing/2014/main" id="{00000000-0008-0000-0500-0000C9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8" name="Text Box 18">
          <a:extLst>
            <a:ext uri="{FF2B5EF4-FFF2-40B4-BE49-F238E27FC236}">
              <a16:creationId xmlns:a16="http://schemas.microsoft.com/office/drawing/2014/main" id="{00000000-0008-0000-0500-0000CA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9" name="Text Box 19">
          <a:extLst>
            <a:ext uri="{FF2B5EF4-FFF2-40B4-BE49-F238E27FC236}">
              <a16:creationId xmlns:a16="http://schemas.microsoft.com/office/drawing/2014/main" id="{00000000-0008-0000-0500-0000CB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40" name="Text Box 16">
          <a:extLst>
            <a:ext uri="{FF2B5EF4-FFF2-40B4-BE49-F238E27FC236}">
              <a16:creationId xmlns:a16="http://schemas.microsoft.com/office/drawing/2014/main" id="{00000000-0008-0000-0500-0000CC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41" name="Text Box 17">
          <a:extLst>
            <a:ext uri="{FF2B5EF4-FFF2-40B4-BE49-F238E27FC236}">
              <a16:creationId xmlns:a16="http://schemas.microsoft.com/office/drawing/2014/main" id="{00000000-0008-0000-0500-0000CD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42" name="Text Box 18">
          <a:extLst>
            <a:ext uri="{FF2B5EF4-FFF2-40B4-BE49-F238E27FC236}">
              <a16:creationId xmlns:a16="http://schemas.microsoft.com/office/drawing/2014/main" id="{00000000-0008-0000-0500-0000CE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43" name="Text Box 19">
          <a:extLst>
            <a:ext uri="{FF2B5EF4-FFF2-40B4-BE49-F238E27FC236}">
              <a16:creationId xmlns:a16="http://schemas.microsoft.com/office/drawing/2014/main" id="{00000000-0008-0000-0500-0000CF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44" name="Text Box 16">
          <a:extLst>
            <a:ext uri="{FF2B5EF4-FFF2-40B4-BE49-F238E27FC236}">
              <a16:creationId xmlns:a16="http://schemas.microsoft.com/office/drawing/2014/main" id="{00000000-0008-0000-0500-0000D0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45" name="Text Box 17">
          <a:extLst>
            <a:ext uri="{FF2B5EF4-FFF2-40B4-BE49-F238E27FC236}">
              <a16:creationId xmlns:a16="http://schemas.microsoft.com/office/drawing/2014/main" id="{00000000-0008-0000-0500-0000D1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46" name="Text Box 18">
          <a:extLst>
            <a:ext uri="{FF2B5EF4-FFF2-40B4-BE49-F238E27FC236}">
              <a16:creationId xmlns:a16="http://schemas.microsoft.com/office/drawing/2014/main" id="{00000000-0008-0000-0500-0000D2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47" name="Text Box 19">
          <a:extLst>
            <a:ext uri="{FF2B5EF4-FFF2-40B4-BE49-F238E27FC236}">
              <a16:creationId xmlns:a16="http://schemas.microsoft.com/office/drawing/2014/main" id="{00000000-0008-0000-0500-0000D3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1748" name="Text Box 16">
          <a:extLst>
            <a:ext uri="{FF2B5EF4-FFF2-40B4-BE49-F238E27FC236}">
              <a16:creationId xmlns:a16="http://schemas.microsoft.com/office/drawing/2014/main" id="{00000000-0008-0000-0500-0000D4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1749" name="Text Box 17">
          <a:extLst>
            <a:ext uri="{FF2B5EF4-FFF2-40B4-BE49-F238E27FC236}">
              <a16:creationId xmlns:a16="http://schemas.microsoft.com/office/drawing/2014/main" id="{00000000-0008-0000-0500-0000D5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1750" name="Text Box 18">
          <a:extLst>
            <a:ext uri="{FF2B5EF4-FFF2-40B4-BE49-F238E27FC236}">
              <a16:creationId xmlns:a16="http://schemas.microsoft.com/office/drawing/2014/main" id="{00000000-0008-0000-0500-0000D6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1751" name="Text Box 19">
          <a:extLst>
            <a:ext uri="{FF2B5EF4-FFF2-40B4-BE49-F238E27FC236}">
              <a16:creationId xmlns:a16="http://schemas.microsoft.com/office/drawing/2014/main" id="{00000000-0008-0000-0500-0000D7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014"/>
    <xdr:sp macro="" textlink="">
      <xdr:nvSpPr>
        <xdr:cNvPr id="1752" name="Text Box 15">
          <a:extLst>
            <a:ext uri="{FF2B5EF4-FFF2-40B4-BE49-F238E27FC236}">
              <a16:creationId xmlns:a16="http://schemas.microsoft.com/office/drawing/2014/main" id="{00000000-0008-0000-0500-0000D8060000}"/>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53" name="Text Box 16">
          <a:extLst>
            <a:ext uri="{FF2B5EF4-FFF2-40B4-BE49-F238E27FC236}">
              <a16:creationId xmlns:a16="http://schemas.microsoft.com/office/drawing/2014/main" id="{00000000-0008-0000-0500-0000D9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54" name="Text Box 17">
          <a:extLst>
            <a:ext uri="{FF2B5EF4-FFF2-40B4-BE49-F238E27FC236}">
              <a16:creationId xmlns:a16="http://schemas.microsoft.com/office/drawing/2014/main" id="{00000000-0008-0000-0500-0000DA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55" name="Text Box 18">
          <a:extLst>
            <a:ext uri="{FF2B5EF4-FFF2-40B4-BE49-F238E27FC236}">
              <a16:creationId xmlns:a16="http://schemas.microsoft.com/office/drawing/2014/main" id="{00000000-0008-0000-0500-0000DB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56" name="Text Box 19">
          <a:extLst>
            <a:ext uri="{FF2B5EF4-FFF2-40B4-BE49-F238E27FC236}">
              <a16:creationId xmlns:a16="http://schemas.microsoft.com/office/drawing/2014/main" id="{00000000-0008-0000-0500-0000DC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1757" name="Text Box 15">
          <a:extLst>
            <a:ext uri="{FF2B5EF4-FFF2-40B4-BE49-F238E27FC236}">
              <a16:creationId xmlns:a16="http://schemas.microsoft.com/office/drawing/2014/main" id="{00000000-0008-0000-0500-0000DD060000}"/>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58" name="Text Box 16">
          <a:extLst>
            <a:ext uri="{FF2B5EF4-FFF2-40B4-BE49-F238E27FC236}">
              <a16:creationId xmlns:a16="http://schemas.microsoft.com/office/drawing/2014/main" id="{00000000-0008-0000-0500-0000DE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59" name="Text Box 17">
          <a:extLst>
            <a:ext uri="{FF2B5EF4-FFF2-40B4-BE49-F238E27FC236}">
              <a16:creationId xmlns:a16="http://schemas.microsoft.com/office/drawing/2014/main" id="{00000000-0008-0000-0500-0000DF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60" name="Text Box 18">
          <a:extLst>
            <a:ext uri="{FF2B5EF4-FFF2-40B4-BE49-F238E27FC236}">
              <a16:creationId xmlns:a16="http://schemas.microsoft.com/office/drawing/2014/main" id="{00000000-0008-0000-0500-0000E0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1" name="Text Box 16">
          <a:extLst>
            <a:ext uri="{FF2B5EF4-FFF2-40B4-BE49-F238E27FC236}">
              <a16:creationId xmlns:a16="http://schemas.microsoft.com/office/drawing/2014/main" id="{00000000-0008-0000-0500-0000E1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2" name="Text Box 17">
          <a:extLst>
            <a:ext uri="{FF2B5EF4-FFF2-40B4-BE49-F238E27FC236}">
              <a16:creationId xmlns:a16="http://schemas.microsoft.com/office/drawing/2014/main" id="{00000000-0008-0000-0500-0000E2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3" name="Text Box 18">
          <a:extLst>
            <a:ext uri="{FF2B5EF4-FFF2-40B4-BE49-F238E27FC236}">
              <a16:creationId xmlns:a16="http://schemas.microsoft.com/office/drawing/2014/main" id="{00000000-0008-0000-0500-0000E3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4" name="Text Box 19">
          <a:extLst>
            <a:ext uri="{FF2B5EF4-FFF2-40B4-BE49-F238E27FC236}">
              <a16:creationId xmlns:a16="http://schemas.microsoft.com/office/drawing/2014/main" id="{00000000-0008-0000-0500-0000E4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5" name="Text Box 16">
          <a:extLst>
            <a:ext uri="{FF2B5EF4-FFF2-40B4-BE49-F238E27FC236}">
              <a16:creationId xmlns:a16="http://schemas.microsoft.com/office/drawing/2014/main" id="{00000000-0008-0000-0500-0000E5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6" name="Text Box 17">
          <a:extLst>
            <a:ext uri="{FF2B5EF4-FFF2-40B4-BE49-F238E27FC236}">
              <a16:creationId xmlns:a16="http://schemas.microsoft.com/office/drawing/2014/main" id="{00000000-0008-0000-0500-0000E6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7" name="Text Box 18">
          <a:extLst>
            <a:ext uri="{FF2B5EF4-FFF2-40B4-BE49-F238E27FC236}">
              <a16:creationId xmlns:a16="http://schemas.microsoft.com/office/drawing/2014/main" id="{00000000-0008-0000-0500-0000E7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8" name="Text Box 19">
          <a:extLst>
            <a:ext uri="{FF2B5EF4-FFF2-40B4-BE49-F238E27FC236}">
              <a16:creationId xmlns:a16="http://schemas.microsoft.com/office/drawing/2014/main" id="{00000000-0008-0000-0500-0000E8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1769" name="Text Box 15">
          <a:extLst>
            <a:ext uri="{FF2B5EF4-FFF2-40B4-BE49-F238E27FC236}">
              <a16:creationId xmlns:a16="http://schemas.microsoft.com/office/drawing/2014/main" id="{00000000-0008-0000-0500-0000E9060000}"/>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1770" name="Text Box 15">
          <a:extLst>
            <a:ext uri="{FF2B5EF4-FFF2-40B4-BE49-F238E27FC236}">
              <a16:creationId xmlns:a16="http://schemas.microsoft.com/office/drawing/2014/main" id="{00000000-0008-0000-0500-0000EA06000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1772" name="Text Box 15">
          <a:extLst>
            <a:ext uri="{FF2B5EF4-FFF2-40B4-BE49-F238E27FC236}">
              <a16:creationId xmlns:a16="http://schemas.microsoft.com/office/drawing/2014/main" id="{00000000-0008-0000-0500-0000EC060000}"/>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1773" name="Text Box 15">
          <a:extLst>
            <a:ext uri="{FF2B5EF4-FFF2-40B4-BE49-F238E27FC236}">
              <a16:creationId xmlns:a16="http://schemas.microsoft.com/office/drawing/2014/main" id="{00000000-0008-0000-0500-0000ED060000}"/>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213632"/>
    <xdr:sp macro="" textlink="">
      <xdr:nvSpPr>
        <xdr:cNvPr id="1774" name="Text Box 15">
          <a:extLst>
            <a:ext uri="{FF2B5EF4-FFF2-40B4-BE49-F238E27FC236}">
              <a16:creationId xmlns:a16="http://schemas.microsoft.com/office/drawing/2014/main" id="{00000000-0008-0000-0500-0000EE060000}"/>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75" name="Text Box 16">
          <a:extLst>
            <a:ext uri="{FF2B5EF4-FFF2-40B4-BE49-F238E27FC236}">
              <a16:creationId xmlns:a16="http://schemas.microsoft.com/office/drawing/2014/main" id="{00000000-0008-0000-0500-0000EF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76" name="Text Box 17">
          <a:extLst>
            <a:ext uri="{FF2B5EF4-FFF2-40B4-BE49-F238E27FC236}">
              <a16:creationId xmlns:a16="http://schemas.microsoft.com/office/drawing/2014/main" id="{00000000-0008-0000-0500-0000F0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77" name="Text Box 18">
          <a:extLst>
            <a:ext uri="{FF2B5EF4-FFF2-40B4-BE49-F238E27FC236}">
              <a16:creationId xmlns:a16="http://schemas.microsoft.com/office/drawing/2014/main" id="{00000000-0008-0000-0500-0000F1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78" name="Text Box 19">
          <a:extLst>
            <a:ext uri="{FF2B5EF4-FFF2-40B4-BE49-F238E27FC236}">
              <a16:creationId xmlns:a16="http://schemas.microsoft.com/office/drawing/2014/main" id="{00000000-0008-0000-0500-0000F2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79" name="Text Box 16">
          <a:extLst>
            <a:ext uri="{FF2B5EF4-FFF2-40B4-BE49-F238E27FC236}">
              <a16:creationId xmlns:a16="http://schemas.microsoft.com/office/drawing/2014/main" id="{00000000-0008-0000-0500-0000F3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80" name="Text Box 17">
          <a:extLst>
            <a:ext uri="{FF2B5EF4-FFF2-40B4-BE49-F238E27FC236}">
              <a16:creationId xmlns:a16="http://schemas.microsoft.com/office/drawing/2014/main" id="{00000000-0008-0000-0500-0000F4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81" name="Text Box 18">
          <a:extLst>
            <a:ext uri="{FF2B5EF4-FFF2-40B4-BE49-F238E27FC236}">
              <a16:creationId xmlns:a16="http://schemas.microsoft.com/office/drawing/2014/main" id="{00000000-0008-0000-0500-0000F5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82" name="Text Box 19">
          <a:extLst>
            <a:ext uri="{FF2B5EF4-FFF2-40B4-BE49-F238E27FC236}">
              <a16:creationId xmlns:a16="http://schemas.microsoft.com/office/drawing/2014/main" id="{00000000-0008-0000-0500-0000F6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1783" name="Text Box 16">
          <a:extLst>
            <a:ext uri="{FF2B5EF4-FFF2-40B4-BE49-F238E27FC236}">
              <a16:creationId xmlns:a16="http://schemas.microsoft.com/office/drawing/2014/main" id="{00000000-0008-0000-0500-0000F7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1784" name="Text Box 17">
          <a:extLst>
            <a:ext uri="{FF2B5EF4-FFF2-40B4-BE49-F238E27FC236}">
              <a16:creationId xmlns:a16="http://schemas.microsoft.com/office/drawing/2014/main" id="{00000000-0008-0000-0500-0000F8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1785" name="Text Box 18">
          <a:extLst>
            <a:ext uri="{FF2B5EF4-FFF2-40B4-BE49-F238E27FC236}">
              <a16:creationId xmlns:a16="http://schemas.microsoft.com/office/drawing/2014/main" id="{00000000-0008-0000-0500-0000F9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1786" name="Text Box 19">
          <a:extLst>
            <a:ext uri="{FF2B5EF4-FFF2-40B4-BE49-F238E27FC236}">
              <a16:creationId xmlns:a16="http://schemas.microsoft.com/office/drawing/2014/main" id="{00000000-0008-0000-0500-0000FA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87" name="Text Box 16">
          <a:extLst>
            <a:ext uri="{FF2B5EF4-FFF2-40B4-BE49-F238E27FC236}">
              <a16:creationId xmlns:a16="http://schemas.microsoft.com/office/drawing/2014/main" id="{00000000-0008-0000-0500-0000FB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88" name="Text Box 17">
          <a:extLst>
            <a:ext uri="{FF2B5EF4-FFF2-40B4-BE49-F238E27FC236}">
              <a16:creationId xmlns:a16="http://schemas.microsoft.com/office/drawing/2014/main" id="{00000000-0008-0000-0500-0000FC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89" name="Text Box 18">
          <a:extLst>
            <a:ext uri="{FF2B5EF4-FFF2-40B4-BE49-F238E27FC236}">
              <a16:creationId xmlns:a16="http://schemas.microsoft.com/office/drawing/2014/main" id="{00000000-0008-0000-0500-0000FD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90" name="Text Box 19">
          <a:extLst>
            <a:ext uri="{FF2B5EF4-FFF2-40B4-BE49-F238E27FC236}">
              <a16:creationId xmlns:a16="http://schemas.microsoft.com/office/drawing/2014/main" id="{00000000-0008-0000-0500-0000FE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91" name="Text Box 16">
          <a:extLst>
            <a:ext uri="{FF2B5EF4-FFF2-40B4-BE49-F238E27FC236}">
              <a16:creationId xmlns:a16="http://schemas.microsoft.com/office/drawing/2014/main" id="{00000000-0008-0000-0500-0000FF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92" name="Text Box 17">
          <a:extLst>
            <a:ext uri="{FF2B5EF4-FFF2-40B4-BE49-F238E27FC236}">
              <a16:creationId xmlns:a16="http://schemas.microsoft.com/office/drawing/2014/main" id="{00000000-0008-0000-0500-000000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93" name="Text Box 18">
          <a:extLst>
            <a:ext uri="{FF2B5EF4-FFF2-40B4-BE49-F238E27FC236}">
              <a16:creationId xmlns:a16="http://schemas.microsoft.com/office/drawing/2014/main" id="{00000000-0008-0000-0500-000001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4" name="Text Box 16">
          <a:extLst>
            <a:ext uri="{FF2B5EF4-FFF2-40B4-BE49-F238E27FC236}">
              <a16:creationId xmlns:a16="http://schemas.microsoft.com/office/drawing/2014/main" id="{00000000-0008-0000-0500-000002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5" name="Text Box 17">
          <a:extLst>
            <a:ext uri="{FF2B5EF4-FFF2-40B4-BE49-F238E27FC236}">
              <a16:creationId xmlns:a16="http://schemas.microsoft.com/office/drawing/2014/main" id="{00000000-0008-0000-0500-000003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6" name="Text Box 18">
          <a:extLst>
            <a:ext uri="{FF2B5EF4-FFF2-40B4-BE49-F238E27FC236}">
              <a16:creationId xmlns:a16="http://schemas.microsoft.com/office/drawing/2014/main" id="{00000000-0008-0000-0500-000004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7" name="Text Box 19">
          <a:extLst>
            <a:ext uri="{FF2B5EF4-FFF2-40B4-BE49-F238E27FC236}">
              <a16:creationId xmlns:a16="http://schemas.microsoft.com/office/drawing/2014/main" id="{00000000-0008-0000-0500-000005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8" name="Text Box 16">
          <a:extLst>
            <a:ext uri="{FF2B5EF4-FFF2-40B4-BE49-F238E27FC236}">
              <a16:creationId xmlns:a16="http://schemas.microsoft.com/office/drawing/2014/main" id="{00000000-0008-0000-0500-000006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9" name="Text Box 17">
          <a:extLst>
            <a:ext uri="{FF2B5EF4-FFF2-40B4-BE49-F238E27FC236}">
              <a16:creationId xmlns:a16="http://schemas.microsoft.com/office/drawing/2014/main" id="{00000000-0008-0000-0500-000007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800" name="Text Box 18">
          <a:extLst>
            <a:ext uri="{FF2B5EF4-FFF2-40B4-BE49-F238E27FC236}">
              <a16:creationId xmlns:a16="http://schemas.microsoft.com/office/drawing/2014/main" id="{00000000-0008-0000-0500-000008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801" name="Text Box 19">
          <a:extLst>
            <a:ext uri="{FF2B5EF4-FFF2-40B4-BE49-F238E27FC236}">
              <a16:creationId xmlns:a16="http://schemas.microsoft.com/office/drawing/2014/main" id="{00000000-0008-0000-0500-000009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02" name="Text Box 16">
          <a:extLst>
            <a:ext uri="{FF2B5EF4-FFF2-40B4-BE49-F238E27FC236}">
              <a16:creationId xmlns:a16="http://schemas.microsoft.com/office/drawing/2014/main" id="{00000000-0008-0000-0500-00000A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03" name="Text Box 17">
          <a:extLst>
            <a:ext uri="{FF2B5EF4-FFF2-40B4-BE49-F238E27FC236}">
              <a16:creationId xmlns:a16="http://schemas.microsoft.com/office/drawing/2014/main" id="{00000000-0008-0000-0500-00000B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04" name="Text Box 18">
          <a:extLst>
            <a:ext uri="{FF2B5EF4-FFF2-40B4-BE49-F238E27FC236}">
              <a16:creationId xmlns:a16="http://schemas.microsoft.com/office/drawing/2014/main" id="{00000000-0008-0000-0500-00000C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05" name="Text Box 19">
          <a:extLst>
            <a:ext uri="{FF2B5EF4-FFF2-40B4-BE49-F238E27FC236}">
              <a16:creationId xmlns:a16="http://schemas.microsoft.com/office/drawing/2014/main" id="{00000000-0008-0000-0500-00000D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61691"/>
    <xdr:sp macro="" textlink="">
      <xdr:nvSpPr>
        <xdr:cNvPr id="1806" name="Text Box 15">
          <a:extLst>
            <a:ext uri="{FF2B5EF4-FFF2-40B4-BE49-F238E27FC236}">
              <a16:creationId xmlns:a16="http://schemas.microsoft.com/office/drawing/2014/main" id="{00000000-0008-0000-0500-00000E070000}"/>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07" name="Text Box 16">
          <a:extLst>
            <a:ext uri="{FF2B5EF4-FFF2-40B4-BE49-F238E27FC236}">
              <a16:creationId xmlns:a16="http://schemas.microsoft.com/office/drawing/2014/main" id="{00000000-0008-0000-0500-00000F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08" name="Text Box 17">
          <a:extLst>
            <a:ext uri="{FF2B5EF4-FFF2-40B4-BE49-F238E27FC236}">
              <a16:creationId xmlns:a16="http://schemas.microsoft.com/office/drawing/2014/main" id="{00000000-0008-0000-0500-000010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09" name="Text Box 18">
          <a:extLst>
            <a:ext uri="{FF2B5EF4-FFF2-40B4-BE49-F238E27FC236}">
              <a16:creationId xmlns:a16="http://schemas.microsoft.com/office/drawing/2014/main" id="{00000000-0008-0000-0500-000011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10" name="Text Box 19">
          <a:extLst>
            <a:ext uri="{FF2B5EF4-FFF2-40B4-BE49-F238E27FC236}">
              <a16:creationId xmlns:a16="http://schemas.microsoft.com/office/drawing/2014/main" id="{00000000-0008-0000-0500-000012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442269"/>
    <xdr:sp macro="" textlink="">
      <xdr:nvSpPr>
        <xdr:cNvPr id="1811" name="Text Box 15">
          <a:extLst>
            <a:ext uri="{FF2B5EF4-FFF2-40B4-BE49-F238E27FC236}">
              <a16:creationId xmlns:a16="http://schemas.microsoft.com/office/drawing/2014/main" id="{00000000-0008-0000-0500-000013070000}"/>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1812" name="Text Box 16">
          <a:extLst>
            <a:ext uri="{FF2B5EF4-FFF2-40B4-BE49-F238E27FC236}">
              <a16:creationId xmlns:a16="http://schemas.microsoft.com/office/drawing/2014/main" id="{00000000-0008-0000-0500-000014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1813" name="Text Box 17">
          <a:extLst>
            <a:ext uri="{FF2B5EF4-FFF2-40B4-BE49-F238E27FC236}">
              <a16:creationId xmlns:a16="http://schemas.microsoft.com/office/drawing/2014/main" id="{00000000-0008-0000-0500-000015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1814" name="Text Box 18">
          <a:extLst>
            <a:ext uri="{FF2B5EF4-FFF2-40B4-BE49-F238E27FC236}">
              <a16:creationId xmlns:a16="http://schemas.microsoft.com/office/drawing/2014/main" id="{00000000-0008-0000-0500-000016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1815" name="Text Box 19">
          <a:extLst>
            <a:ext uri="{FF2B5EF4-FFF2-40B4-BE49-F238E27FC236}">
              <a16:creationId xmlns:a16="http://schemas.microsoft.com/office/drawing/2014/main" id="{00000000-0008-0000-0500-000017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014"/>
    <xdr:sp macro="" textlink="">
      <xdr:nvSpPr>
        <xdr:cNvPr id="1817" name="Text Box 15">
          <a:extLst>
            <a:ext uri="{FF2B5EF4-FFF2-40B4-BE49-F238E27FC236}">
              <a16:creationId xmlns:a16="http://schemas.microsoft.com/office/drawing/2014/main" id="{00000000-0008-0000-0500-000019070000}"/>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18" name="Text Box 16">
          <a:extLst>
            <a:ext uri="{FF2B5EF4-FFF2-40B4-BE49-F238E27FC236}">
              <a16:creationId xmlns:a16="http://schemas.microsoft.com/office/drawing/2014/main" id="{00000000-0008-0000-0500-00001A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19" name="Text Box 17">
          <a:extLst>
            <a:ext uri="{FF2B5EF4-FFF2-40B4-BE49-F238E27FC236}">
              <a16:creationId xmlns:a16="http://schemas.microsoft.com/office/drawing/2014/main" id="{00000000-0008-0000-0500-00001B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20" name="Text Box 18">
          <a:extLst>
            <a:ext uri="{FF2B5EF4-FFF2-40B4-BE49-F238E27FC236}">
              <a16:creationId xmlns:a16="http://schemas.microsoft.com/office/drawing/2014/main" id="{00000000-0008-0000-0500-00001C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21" name="Text Box 19">
          <a:extLst>
            <a:ext uri="{FF2B5EF4-FFF2-40B4-BE49-F238E27FC236}">
              <a16:creationId xmlns:a16="http://schemas.microsoft.com/office/drawing/2014/main" id="{00000000-0008-0000-0500-00001D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1822" name="Text Box 15">
          <a:extLst>
            <a:ext uri="{FF2B5EF4-FFF2-40B4-BE49-F238E27FC236}">
              <a16:creationId xmlns:a16="http://schemas.microsoft.com/office/drawing/2014/main" id="{00000000-0008-0000-0500-00001E070000}"/>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1823" name="Text Box 15">
          <a:extLst>
            <a:ext uri="{FF2B5EF4-FFF2-40B4-BE49-F238E27FC236}">
              <a16:creationId xmlns:a16="http://schemas.microsoft.com/office/drawing/2014/main" id="{00000000-0008-0000-0500-00001F070000}"/>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1824" name="Text Box 15">
          <a:extLst>
            <a:ext uri="{FF2B5EF4-FFF2-40B4-BE49-F238E27FC236}">
              <a16:creationId xmlns:a16="http://schemas.microsoft.com/office/drawing/2014/main" id="{00000000-0008-0000-0500-000020070000}"/>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25" name="Text Box 16">
          <a:extLst>
            <a:ext uri="{FF2B5EF4-FFF2-40B4-BE49-F238E27FC236}">
              <a16:creationId xmlns:a16="http://schemas.microsoft.com/office/drawing/2014/main" id="{00000000-0008-0000-0500-000021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26" name="Text Box 17">
          <a:extLst>
            <a:ext uri="{FF2B5EF4-FFF2-40B4-BE49-F238E27FC236}">
              <a16:creationId xmlns:a16="http://schemas.microsoft.com/office/drawing/2014/main" id="{00000000-0008-0000-0500-000022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27" name="Text Box 18">
          <a:extLst>
            <a:ext uri="{FF2B5EF4-FFF2-40B4-BE49-F238E27FC236}">
              <a16:creationId xmlns:a16="http://schemas.microsoft.com/office/drawing/2014/main" id="{00000000-0008-0000-0500-000023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213632"/>
    <xdr:sp macro="" textlink="">
      <xdr:nvSpPr>
        <xdr:cNvPr id="1828" name="Text Box 15">
          <a:extLst>
            <a:ext uri="{FF2B5EF4-FFF2-40B4-BE49-F238E27FC236}">
              <a16:creationId xmlns:a16="http://schemas.microsoft.com/office/drawing/2014/main" id="{00000000-0008-0000-0500-000024070000}"/>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29" name="Text Box 16">
          <a:extLst>
            <a:ext uri="{FF2B5EF4-FFF2-40B4-BE49-F238E27FC236}">
              <a16:creationId xmlns:a16="http://schemas.microsoft.com/office/drawing/2014/main" id="{00000000-0008-0000-0500-000025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0" name="Text Box 17">
          <a:extLst>
            <a:ext uri="{FF2B5EF4-FFF2-40B4-BE49-F238E27FC236}">
              <a16:creationId xmlns:a16="http://schemas.microsoft.com/office/drawing/2014/main" id="{00000000-0008-0000-0500-000026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1" name="Text Box 18">
          <a:extLst>
            <a:ext uri="{FF2B5EF4-FFF2-40B4-BE49-F238E27FC236}">
              <a16:creationId xmlns:a16="http://schemas.microsoft.com/office/drawing/2014/main" id="{00000000-0008-0000-0500-000027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2" name="Text Box 19">
          <a:extLst>
            <a:ext uri="{FF2B5EF4-FFF2-40B4-BE49-F238E27FC236}">
              <a16:creationId xmlns:a16="http://schemas.microsoft.com/office/drawing/2014/main" id="{00000000-0008-0000-0500-000028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3" name="Text Box 16">
          <a:extLst>
            <a:ext uri="{FF2B5EF4-FFF2-40B4-BE49-F238E27FC236}">
              <a16:creationId xmlns:a16="http://schemas.microsoft.com/office/drawing/2014/main" id="{00000000-0008-0000-0500-000029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4" name="Text Box 17">
          <a:extLst>
            <a:ext uri="{FF2B5EF4-FFF2-40B4-BE49-F238E27FC236}">
              <a16:creationId xmlns:a16="http://schemas.microsoft.com/office/drawing/2014/main" id="{00000000-0008-0000-0500-00002A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5" name="Text Box 18">
          <a:extLst>
            <a:ext uri="{FF2B5EF4-FFF2-40B4-BE49-F238E27FC236}">
              <a16:creationId xmlns:a16="http://schemas.microsoft.com/office/drawing/2014/main" id="{00000000-0008-0000-0500-00002B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6" name="Text Box 19">
          <a:extLst>
            <a:ext uri="{FF2B5EF4-FFF2-40B4-BE49-F238E27FC236}">
              <a16:creationId xmlns:a16="http://schemas.microsoft.com/office/drawing/2014/main" id="{00000000-0008-0000-0500-00002C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37" name="Text Box 16">
          <a:extLst>
            <a:ext uri="{FF2B5EF4-FFF2-40B4-BE49-F238E27FC236}">
              <a16:creationId xmlns:a16="http://schemas.microsoft.com/office/drawing/2014/main" id="{00000000-0008-0000-0500-00002D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38" name="Text Box 17">
          <a:extLst>
            <a:ext uri="{FF2B5EF4-FFF2-40B4-BE49-F238E27FC236}">
              <a16:creationId xmlns:a16="http://schemas.microsoft.com/office/drawing/2014/main" id="{00000000-0008-0000-0500-00002E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39" name="Text Box 18">
          <a:extLst>
            <a:ext uri="{FF2B5EF4-FFF2-40B4-BE49-F238E27FC236}">
              <a16:creationId xmlns:a16="http://schemas.microsoft.com/office/drawing/2014/main" id="{00000000-0008-0000-0500-00002F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40" name="Text Box 19">
          <a:extLst>
            <a:ext uri="{FF2B5EF4-FFF2-40B4-BE49-F238E27FC236}">
              <a16:creationId xmlns:a16="http://schemas.microsoft.com/office/drawing/2014/main" id="{00000000-0008-0000-0500-000030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41" name="Text Box 16">
          <a:extLst>
            <a:ext uri="{FF2B5EF4-FFF2-40B4-BE49-F238E27FC236}">
              <a16:creationId xmlns:a16="http://schemas.microsoft.com/office/drawing/2014/main" id="{00000000-0008-0000-0500-000031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42" name="Text Box 17">
          <a:extLst>
            <a:ext uri="{FF2B5EF4-FFF2-40B4-BE49-F238E27FC236}">
              <a16:creationId xmlns:a16="http://schemas.microsoft.com/office/drawing/2014/main" id="{00000000-0008-0000-0500-000032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43" name="Text Box 18">
          <a:extLst>
            <a:ext uri="{FF2B5EF4-FFF2-40B4-BE49-F238E27FC236}">
              <a16:creationId xmlns:a16="http://schemas.microsoft.com/office/drawing/2014/main" id="{00000000-0008-0000-0500-000033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44" name="Text Box 19">
          <a:extLst>
            <a:ext uri="{FF2B5EF4-FFF2-40B4-BE49-F238E27FC236}">
              <a16:creationId xmlns:a16="http://schemas.microsoft.com/office/drawing/2014/main" id="{00000000-0008-0000-0500-000034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1845" name="Text Box 16">
          <a:extLst>
            <a:ext uri="{FF2B5EF4-FFF2-40B4-BE49-F238E27FC236}">
              <a16:creationId xmlns:a16="http://schemas.microsoft.com/office/drawing/2014/main" id="{00000000-0008-0000-0500-000035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1846" name="Text Box 17">
          <a:extLst>
            <a:ext uri="{FF2B5EF4-FFF2-40B4-BE49-F238E27FC236}">
              <a16:creationId xmlns:a16="http://schemas.microsoft.com/office/drawing/2014/main" id="{00000000-0008-0000-0500-000036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1847" name="Text Box 18">
          <a:extLst>
            <a:ext uri="{FF2B5EF4-FFF2-40B4-BE49-F238E27FC236}">
              <a16:creationId xmlns:a16="http://schemas.microsoft.com/office/drawing/2014/main" id="{00000000-0008-0000-0500-000037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1848" name="Text Box 19">
          <a:extLst>
            <a:ext uri="{FF2B5EF4-FFF2-40B4-BE49-F238E27FC236}">
              <a16:creationId xmlns:a16="http://schemas.microsoft.com/office/drawing/2014/main" id="{00000000-0008-0000-0500-000038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504825</xdr:rowOff>
    </xdr:from>
    <xdr:ext cx="95250" cy="444014"/>
    <xdr:sp macro="" textlink="">
      <xdr:nvSpPr>
        <xdr:cNvPr id="1849" name="Text Box 15">
          <a:extLst>
            <a:ext uri="{FF2B5EF4-FFF2-40B4-BE49-F238E27FC236}">
              <a16:creationId xmlns:a16="http://schemas.microsoft.com/office/drawing/2014/main" id="{00000000-0008-0000-0500-000039070000}"/>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50" name="Text Box 16">
          <a:extLst>
            <a:ext uri="{FF2B5EF4-FFF2-40B4-BE49-F238E27FC236}">
              <a16:creationId xmlns:a16="http://schemas.microsoft.com/office/drawing/2014/main" id="{00000000-0008-0000-0500-00003A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51" name="Text Box 17">
          <a:extLst>
            <a:ext uri="{FF2B5EF4-FFF2-40B4-BE49-F238E27FC236}">
              <a16:creationId xmlns:a16="http://schemas.microsoft.com/office/drawing/2014/main" id="{00000000-0008-0000-0500-00003B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52" name="Text Box 18">
          <a:extLst>
            <a:ext uri="{FF2B5EF4-FFF2-40B4-BE49-F238E27FC236}">
              <a16:creationId xmlns:a16="http://schemas.microsoft.com/office/drawing/2014/main" id="{00000000-0008-0000-0500-00003C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53" name="Text Box 19">
          <a:extLst>
            <a:ext uri="{FF2B5EF4-FFF2-40B4-BE49-F238E27FC236}">
              <a16:creationId xmlns:a16="http://schemas.microsoft.com/office/drawing/2014/main" id="{00000000-0008-0000-0500-00003D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504825</xdr:rowOff>
    </xdr:from>
    <xdr:ext cx="95250" cy="442269"/>
    <xdr:sp macro="" textlink="">
      <xdr:nvSpPr>
        <xdr:cNvPr id="1854" name="Text Box 15">
          <a:extLst>
            <a:ext uri="{FF2B5EF4-FFF2-40B4-BE49-F238E27FC236}">
              <a16:creationId xmlns:a16="http://schemas.microsoft.com/office/drawing/2014/main" id="{00000000-0008-0000-0500-00003E07000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55" name="Text Box 16">
          <a:extLst>
            <a:ext uri="{FF2B5EF4-FFF2-40B4-BE49-F238E27FC236}">
              <a16:creationId xmlns:a16="http://schemas.microsoft.com/office/drawing/2014/main" id="{00000000-0008-0000-0500-00003F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56" name="Text Box 17">
          <a:extLst>
            <a:ext uri="{FF2B5EF4-FFF2-40B4-BE49-F238E27FC236}">
              <a16:creationId xmlns:a16="http://schemas.microsoft.com/office/drawing/2014/main" id="{00000000-0008-0000-0500-000040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57" name="Text Box 18">
          <a:extLst>
            <a:ext uri="{FF2B5EF4-FFF2-40B4-BE49-F238E27FC236}">
              <a16:creationId xmlns:a16="http://schemas.microsoft.com/office/drawing/2014/main" id="{00000000-0008-0000-0500-000041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58" name="Text Box 16">
          <a:extLst>
            <a:ext uri="{FF2B5EF4-FFF2-40B4-BE49-F238E27FC236}">
              <a16:creationId xmlns:a16="http://schemas.microsoft.com/office/drawing/2014/main" id="{00000000-0008-0000-0500-000042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59" name="Text Box 17">
          <a:extLst>
            <a:ext uri="{FF2B5EF4-FFF2-40B4-BE49-F238E27FC236}">
              <a16:creationId xmlns:a16="http://schemas.microsoft.com/office/drawing/2014/main" id="{00000000-0008-0000-0500-000043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0" name="Text Box 18">
          <a:extLst>
            <a:ext uri="{FF2B5EF4-FFF2-40B4-BE49-F238E27FC236}">
              <a16:creationId xmlns:a16="http://schemas.microsoft.com/office/drawing/2014/main" id="{00000000-0008-0000-0500-000044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1" name="Text Box 19">
          <a:extLst>
            <a:ext uri="{FF2B5EF4-FFF2-40B4-BE49-F238E27FC236}">
              <a16:creationId xmlns:a16="http://schemas.microsoft.com/office/drawing/2014/main" id="{00000000-0008-0000-0500-000045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2" name="Text Box 16">
          <a:extLst>
            <a:ext uri="{FF2B5EF4-FFF2-40B4-BE49-F238E27FC236}">
              <a16:creationId xmlns:a16="http://schemas.microsoft.com/office/drawing/2014/main" id="{00000000-0008-0000-0500-000046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3" name="Text Box 17">
          <a:extLst>
            <a:ext uri="{FF2B5EF4-FFF2-40B4-BE49-F238E27FC236}">
              <a16:creationId xmlns:a16="http://schemas.microsoft.com/office/drawing/2014/main" id="{00000000-0008-0000-0500-000047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4" name="Text Box 18">
          <a:extLst>
            <a:ext uri="{FF2B5EF4-FFF2-40B4-BE49-F238E27FC236}">
              <a16:creationId xmlns:a16="http://schemas.microsoft.com/office/drawing/2014/main" id="{00000000-0008-0000-0500-000048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5" name="Text Box 19">
          <a:extLst>
            <a:ext uri="{FF2B5EF4-FFF2-40B4-BE49-F238E27FC236}">
              <a16:creationId xmlns:a16="http://schemas.microsoft.com/office/drawing/2014/main" id="{00000000-0008-0000-0500-000049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8496"/>
    <xdr:sp macro="" textlink="">
      <xdr:nvSpPr>
        <xdr:cNvPr id="1866" name="Text Box 15">
          <a:extLst>
            <a:ext uri="{FF2B5EF4-FFF2-40B4-BE49-F238E27FC236}">
              <a16:creationId xmlns:a16="http://schemas.microsoft.com/office/drawing/2014/main" id="{00000000-0008-0000-0500-00004A070000}"/>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442269"/>
    <xdr:sp macro="" textlink="">
      <xdr:nvSpPr>
        <xdr:cNvPr id="1867" name="Text Box 15">
          <a:extLst>
            <a:ext uri="{FF2B5EF4-FFF2-40B4-BE49-F238E27FC236}">
              <a16:creationId xmlns:a16="http://schemas.microsoft.com/office/drawing/2014/main" id="{00000000-0008-0000-0500-00004B070000}"/>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504825</xdr:rowOff>
    </xdr:from>
    <xdr:ext cx="95250" cy="442269"/>
    <xdr:sp macro="" textlink="">
      <xdr:nvSpPr>
        <xdr:cNvPr id="1868" name="Text Box 15">
          <a:extLst>
            <a:ext uri="{FF2B5EF4-FFF2-40B4-BE49-F238E27FC236}">
              <a16:creationId xmlns:a16="http://schemas.microsoft.com/office/drawing/2014/main" id="{00000000-0008-0000-0500-00004C070000}"/>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1869" name="Text Box 15">
          <a:extLst>
            <a:ext uri="{FF2B5EF4-FFF2-40B4-BE49-F238E27FC236}">
              <a16:creationId xmlns:a16="http://schemas.microsoft.com/office/drawing/2014/main" id="{00000000-0008-0000-0500-00004D070000}"/>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1870" name="Text Box 15">
          <a:extLst>
            <a:ext uri="{FF2B5EF4-FFF2-40B4-BE49-F238E27FC236}">
              <a16:creationId xmlns:a16="http://schemas.microsoft.com/office/drawing/2014/main" id="{00000000-0008-0000-0500-00004E070000}"/>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213632"/>
    <xdr:sp macro="" textlink="">
      <xdr:nvSpPr>
        <xdr:cNvPr id="1871" name="Text Box 15">
          <a:extLst>
            <a:ext uri="{FF2B5EF4-FFF2-40B4-BE49-F238E27FC236}">
              <a16:creationId xmlns:a16="http://schemas.microsoft.com/office/drawing/2014/main" id="{00000000-0008-0000-0500-00004F070000}"/>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72" name="Text Box 16">
          <a:extLst>
            <a:ext uri="{FF2B5EF4-FFF2-40B4-BE49-F238E27FC236}">
              <a16:creationId xmlns:a16="http://schemas.microsoft.com/office/drawing/2014/main" id="{00000000-0008-0000-0500-000050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73" name="Text Box 17">
          <a:extLst>
            <a:ext uri="{FF2B5EF4-FFF2-40B4-BE49-F238E27FC236}">
              <a16:creationId xmlns:a16="http://schemas.microsoft.com/office/drawing/2014/main" id="{00000000-0008-0000-0500-000051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74" name="Text Box 18">
          <a:extLst>
            <a:ext uri="{FF2B5EF4-FFF2-40B4-BE49-F238E27FC236}">
              <a16:creationId xmlns:a16="http://schemas.microsoft.com/office/drawing/2014/main" id="{00000000-0008-0000-0500-000052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75" name="Text Box 19">
          <a:extLst>
            <a:ext uri="{FF2B5EF4-FFF2-40B4-BE49-F238E27FC236}">
              <a16:creationId xmlns:a16="http://schemas.microsoft.com/office/drawing/2014/main" id="{00000000-0008-0000-0500-000053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76" name="Text Box 16">
          <a:extLst>
            <a:ext uri="{FF2B5EF4-FFF2-40B4-BE49-F238E27FC236}">
              <a16:creationId xmlns:a16="http://schemas.microsoft.com/office/drawing/2014/main" id="{00000000-0008-0000-0500-000054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77" name="Text Box 17">
          <a:extLst>
            <a:ext uri="{FF2B5EF4-FFF2-40B4-BE49-F238E27FC236}">
              <a16:creationId xmlns:a16="http://schemas.microsoft.com/office/drawing/2014/main" id="{00000000-0008-0000-0500-000055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78" name="Text Box 18">
          <a:extLst>
            <a:ext uri="{FF2B5EF4-FFF2-40B4-BE49-F238E27FC236}">
              <a16:creationId xmlns:a16="http://schemas.microsoft.com/office/drawing/2014/main" id="{00000000-0008-0000-0500-000056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79" name="Text Box 19">
          <a:extLst>
            <a:ext uri="{FF2B5EF4-FFF2-40B4-BE49-F238E27FC236}">
              <a16:creationId xmlns:a16="http://schemas.microsoft.com/office/drawing/2014/main" id="{00000000-0008-0000-0500-000057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1880" name="Text Box 16">
          <a:extLst>
            <a:ext uri="{FF2B5EF4-FFF2-40B4-BE49-F238E27FC236}">
              <a16:creationId xmlns:a16="http://schemas.microsoft.com/office/drawing/2014/main" id="{00000000-0008-0000-0500-000058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1881" name="Text Box 17">
          <a:extLst>
            <a:ext uri="{FF2B5EF4-FFF2-40B4-BE49-F238E27FC236}">
              <a16:creationId xmlns:a16="http://schemas.microsoft.com/office/drawing/2014/main" id="{00000000-0008-0000-0500-000059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1882" name="Text Box 18">
          <a:extLst>
            <a:ext uri="{FF2B5EF4-FFF2-40B4-BE49-F238E27FC236}">
              <a16:creationId xmlns:a16="http://schemas.microsoft.com/office/drawing/2014/main" id="{00000000-0008-0000-0500-00005A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1883" name="Text Box 19">
          <a:extLst>
            <a:ext uri="{FF2B5EF4-FFF2-40B4-BE49-F238E27FC236}">
              <a16:creationId xmlns:a16="http://schemas.microsoft.com/office/drawing/2014/main" id="{00000000-0008-0000-0500-00005B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97</xdr:row>
      <xdr:rowOff>504825</xdr:rowOff>
    </xdr:from>
    <xdr:ext cx="95250" cy="444014"/>
    <xdr:sp macro="" textlink="">
      <xdr:nvSpPr>
        <xdr:cNvPr id="1884" name="Text Box 15">
          <a:extLst>
            <a:ext uri="{FF2B5EF4-FFF2-40B4-BE49-F238E27FC236}">
              <a16:creationId xmlns:a16="http://schemas.microsoft.com/office/drawing/2014/main" id="{00000000-0008-0000-0500-00005C070000}"/>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85" name="Text Box 16">
          <a:extLst>
            <a:ext uri="{FF2B5EF4-FFF2-40B4-BE49-F238E27FC236}">
              <a16:creationId xmlns:a16="http://schemas.microsoft.com/office/drawing/2014/main" id="{00000000-0008-0000-0500-00005D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86" name="Text Box 17">
          <a:extLst>
            <a:ext uri="{FF2B5EF4-FFF2-40B4-BE49-F238E27FC236}">
              <a16:creationId xmlns:a16="http://schemas.microsoft.com/office/drawing/2014/main" id="{00000000-0008-0000-0500-00005E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87" name="Text Box 18">
          <a:extLst>
            <a:ext uri="{FF2B5EF4-FFF2-40B4-BE49-F238E27FC236}">
              <a16:creationId xmlns:a16="http://schemas.microsoft.com/office/drawing/2014/main" id="{00000000-0008-0000-0500-00005F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88" name="Text Box 19">
          <a:extLst>
            <a:ext uri="{FF2B5EF4-FFF2-40B4-BE49-F238E27FC236}">
              <a16:creationId xmlns:a16="http://schemas.microsoft.com/office/drawing/2014/main" id="{00000000-0008-0000-0500-000060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97</xdr:row>
      <xdr:rowOff>504825</xdr:rowOff>
    </xdr:from>
    <xdr:ext cx="95250" cy="442269"/>
    <xdr:sp macro="" textlink="">
      <xdr:nvSpPr>
        <xdr:cNvPr id="1889" name="Text Box 15">
          <a:extLst>
            <a:ext uri="{FF2B5EF4-FFF2-40B4-BE49-F238E27FC236}">
              <a16:creationId xmlns:a16="http://schemas.microsoft.com/office/drawing/2014/main" id="{00000000-0008-0000-0500-000061070000}"/>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90" name="Text Box 16">
          <a:extLst>
            <a:ext uri="{FF2B5EF4-FFF2-40B4-BE49-F238E27FC236}">
              <a16:creationId xmlns:a16="http://schemas.microsoft.com/office/drawing/2014/main" id="{00000000-0008-0000-0500-000062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91" name="Text Box 17">
          <a:extLst>
            <a:ext uri="{FF2B5EF4-FFF2-40B4-BE49-F238E27FC236}">
              <a16:creationId xmlns:a16="http://schemas.microsoft.com/office/drawing/2014/main" id="{00000000-0008-0000-0500-000063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92" name="Text Box 18">
          <a:extLst>
            <a:ext uri="{FF2B5EF4-FFF2-40B4-BE49-F238E27FC236}">
              <a16:creationId xmlns:a16="http://schemas.microsoft.com/office/drawing/2014/main" id="{00000000-0008-0000-0500-000064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3" name="Text Box 16">
          <a:extLst>
            <a:ext uri="{FF2B5EF4-FFF2-40B4-BE49-F238E27FC236}">
              <a16:creationId xmlns:a16="http://schemas.microsoft.com/office/drawing/2014/main" id="{00000000-0008-0000-0500-000065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4" name="Text Box 17">
          <a:extLst>
            <a:ext uri="{FF2B5EF4-FFF2-40B4-BE49-F238E27FC236}">
              <a16:creationId xmlns:a16="http://schemas.microsoft.com/office/drawing/2014/main" id="{00000000-0008-0000-0500-000066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5" name="Text Box 18">
          <a:extLst>
            <a:ext uri="{FF2B5EF4-FFF2-40B4-BE49-F238E27FC236}">
              <a16:creationId xmlns:a16="http://schemas.microsoft.com/office/drawing/2014/main" id="{00000000-0008-0000-0500-000067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6" name="Text Box 19">
          <a:extLst>
            <a:ext uri="{FF2B5EF4-FFF2-40B4-BE49-F238E27FC236}">
              <a16:creationId xmlns:a16="http://schemas.microsoft.com/office/drawing/2014/main" id="{00000000-0008-0000-0500-000068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7" name="Text Box 16">
          <a:extLst>
            <a:ext uri="{FF2B5EF4-FFF2-40B4-BE49-F238E27FC236}">
              <a16:creationId xmlns:a16="http://schemas.microsoft.com/office/drawing/2014/main" id="{00000000-0008-0000-0500-000069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8" name="Text Box 17">
          <a:extLst>
            <a:ext uri="{FF2B5EF4-FFF2-40B4-BE49-F238E27FC236}">
              <a16:creationId xmlns:a16="http://schemas.microsoft.com/office/drawing/2014/main" id="{00000000-0008-0000-0500-00006A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9" name="Text Box 18">
          <a:extLst>
            <a:ext uri="{FF2B5EF4-FFF2-40B4-BE49-F238E27FC236}">
              <a16:creationId xmlns:a16="http://schemas.microsoft.com/office/drawing/2014/main" id="{00000000-0008-0000-0500-00006B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900" name="Text Box 19">
          <a:extLst>
            <a:ext uri="{FF2B5EF4-FFF2-40B4-BE49-F238E27FC236}">
              <a16:creationId xmlns:a16="http://schemas.microsoft.com/office/drawing/2014/main" id="{00000000-0008-0000-0500-00006C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01" name="Text Box 16">
          <a:extLst>
            <a:ext uri="{FF2B5EF4-FFF2-40B4-BE49-F238E27FC236}">
              <a16:creationId xmlns:a16="http://schemas.microsoft.com/office/drawing/2014/main" id="{00000000-0008-0000-0500-00006D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02" name="Text Box 17">
          <a:extLst>
            <a:ext uri="{FF2B5EF4-FFF2-40B4-BE49-F238E27FC236}">
              <a16:creationId xmlns:a16="http://schemas.microsoft.com/office/drawing/2014/main" id="{00000000-0008-0000-0500-00006E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03" name="Text Box 18">
          <a:extLst>
            <a:ext uri="{FF2B5EF4-FFF2-40B4-BE49-F238E27FC236}">
              <a16:creationId xmlns:a16="http://schemas.microsoft.com/office/drawing/2014/main" id="{00000000-0008-0000-0500-00006F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04" name="Text Box 19">
          <a:extLst>
            <a:ext uri="{FF2B5EF4-FFF2-40B4-BE49-F238E27FC236}">
              <a16:creationId xmlns:a16="http://schemas.microsoft.com/office/drawing/2014/main" id="{00000000-0008-0000-0500-000070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8496"/>
    <xdr:sp macro="" textlink="">
      <xdr:nvSpPr>
        <xdr:cNvPr id="1905" name="Text Box 15">
          <a:extLst>
            <a:ext uri="{FF2B5EF4-FFF2-40B4-BE49-F238E27FC236}">
              <a16:creationId xmlns:a16="http://schemas.microsoft.com/office/drawing/2014/main" id="{00000000-0008-0000-0500-000071070000}"/>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06" name="Text Box 16">
          <a:extLst>
            <a:ext uri="{FF2B5EF4-FFF2-40B4-BE49-F238E27FC236}">
              <a16:creationId xmlns:a16="http://schemas.microsoft.com/office/drawing/2014/main" id="{00000000-0008-0000-0500-000072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07" name="Text Box 17">
          <a:extLst>
            <a:ext uri="{FF2B5EF4-FFF2-40B4-BE49-F238E27FC236}">
              <a16:creationId xmlns:a16="http://schemas.microsoft.com/office/drawing/2014/main" id="{00000000-0008-0000-0500-000073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08" name="Text Box 18">
          <a:extLst>
            <a:ext uri="{FF2B5EF4-FFF2-40B4-BE49-F238E27FC236}">
              <a16:creationId xmlns:a16="http://schemas.microsoft.com/office/drawing/2014/main" id="{00000000-0008-0000-0500-000074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09" name="Text Box 19">
          <a:extLst>
            <a:ext uri="{FF2B5EF4-FFF2-40B4-BE49-F238E27FC236}">
              <a16:creationId xmlns:a16="http://schemas.microsoft.com/office/drawing/2014/main" id="{00000000-0008-0000-0500-000075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504825</xdr:rowOff>
    </xdr:from>
    <xdr:ext cx="95250" cy="442269"/>
    <xdr:sp macro="" textlink="">
      <xdr:nvSpPr>
        <xdr:cNvPr id="1910" name="Text Box 15">
          <a:extLst>
            <a:ext uri="{FF2B5EF4-FFF2-40B4-BE49-F238E27FC236}">
              <a16:creationId xmlns:a16="http://schemas.microsoft.com/office/drawing/2014/main" id="{00000000-0008-0000-0500-000076070000}"/>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1911" name="Text Box 16">
          <a:extLst>
            <a:ext uri="{FF2B5EF4-FFF2-40B4-BE49-F238E27FC236}">
              <a16:creationId xmlns:a16="http://schemas.microsoft.com/office/drawing/2014/main" id="{00000000-0008-0000-0500-000077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1912" name="Text Box 17">
          <a:extLst>
            <a:ext uri="{FF2B5EF4-FFF2-40B4-BE49-F238E27FC236}">
              <a16:creationId xmlns:a16="http://schemas.microsoft.com/office/drawing/2014/main" id="{00000000-0008-0000-0500-000078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1913" name="Text Box 18">
          <a:extLst>
            <a:ext uri="{FF2B5EF4-FFF2-40B4-BE49-F238E27FC236}">
              <a16:creationId xmlns:a16="http://schemas.microsoft.com/office/drawing/2014/main" id="{00000000-0008-0000-0500-000079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1914" name="Text Box 19">
          <a:extLst>
            <a:ext uri="{FF2B5EF4-FFF2-40B4-BE49-F238E27FC236}">
              <a16:creationId xmlns:a16="http://schemas.microsoft.com/office/drawing/2014/main" id="{00000000-0008-0000-0500-00007A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504825</xdr:rowOff>
    </xdr:from>
    <xdr:ext cx="95250" cy="442269"/>
    <xdr:sp macro="" textlink="">
      <xdr:nvSpPr>
        <xdr:cNvPr id="1915" name="Text Box 15">
          <a:extLst>
            <a:ext uri="{FF2B5EF4-FFF2-40B4-BE49-F238E27FC236}">
              <a16:creationId xmlns:a16="http://schemas.microsoft.com/office/drawing/2014/main" id="{00000000-0008-0000-0500-00007B070000}"/>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103</xdr:row>
      <xdr:rowOff>504825</xdr:rowOff>
    </xdr:from>
    <xdr:ext cx="95250" cy="444014"/>
    <xdr:sp macro="" textlink="">
      <xdr:nvSpPr>
        <xdr:cNvPr id="1916" name="Text Box 15">
          <a:extLst>
            <a:ext uri="{FF2B5EF4-FFF2-40B4-BE49-F238E27FC236}">
              <a16:creationId xmlns:a16="http://schemas.microsoft.com/office/drawing/2014/main" id="{00000000-0008-0000-0500-00007C070000}"/>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17" name="Text Box 16">
          <a:extLst>
            <a:ext uri="{FF2B5EF4-FFF2-40B4-BE49-F238E27FC236}">
              <a16:creationId xmlns:a16="http://schemas.microsoft.com/office/drawing/2014/main" id="{00000000-0008-0000-0500-00007D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18" name="Text Box 17">
          <a:extLst>
            <a:ext uri="{FF2B5EF4-FFF2-40B4-BE49-F238E27FC236}">
              <a16:creationId xmlns:a16="http://schemas.microsoft.com/office/drawing/2014/main" id="{00000000-0008-0000-0500-00007E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19" name="Text Box 18">
          <a:extLst>
            <a:ext uri="{FF2B5EF4-FFF2-40B4-BE49-F238E27FC236}">
              <a16:creationId xmlns:a16="http://schemas.microsoft.com/office/drawing/2014/main" id="{00000000-0008-0000-0500-00007F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20" name="Text Box 19">
          <a:extLst>
            <a:ext uri="{FF2B5EF4-FFF2-40B4-BE49-F238E27FC236}">
              <a16:creationId xmlns:a16="http://schemas.microsoft.com/office/drawing/2014/main" id="{00000000-0008-0000-0500-000080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1921" name="Text Box 15">
          <a:extLst>
            <a:ext uri="{FF2B5EF4-FFF2-40B4-BE49-F238E27FC236}">
              <a16:creationId xmlns:a16="http://schemas.microsoft.com/office/drawing/2014/main" id="{00000000-0008-0000-0500-000081070000}"/>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1922" name="Text Box 15">
          <a:extLst>
            <a:ext uri="{FF2B5EF4-FFF2-40B4-BE49-F238E27FC236}">
              <a16:creationId xmlns:a16="http://schemas.microsoft.com/office/drawing/2014/main" id="{00000000-0008-0000-0500-000082070000}"/>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103</xdr:row>
      <xdr:rowOff>504825</xdr:rowOff>
    </xdr:from>
    <xdr:ext cx="95250" cy="442269"/>
    <xdr:sp macro="" textlink="">
      <xdr:nvSpPr>
        <xdr:cNvPr id="1923" name="Text Box 15">
          <a:extLst>
            <a:ext uri="{FF2B5EF4-FFF2-40B4-BE49-F238E27FC236}">
              <a16:creationId xmlns:a16="http://schemas.microsoft.com/office/drawing/2014/main" id="{00000000-0008-0000-0500-000083070000}"/>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24" name="Text Box 16">
          <a:extLst>
            <a:ext uri="{FF2B5EF4-FFF2-40B4-BE49-F238E27FC236}">
              <a16:creationId xmlns:a16="http://schemas.microsoft.com/office/drawing/2014/main" id="{00000000-0008-0000-0500-000084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25" name="Text Box 17">
          <a:extLst>
            <a:ext uri="{FF2B5EF4-FFF2-40B4-BE49-F238E27FC236}">
              <a16:creationId xmlns:a16="http://schemas.microsoft.com/office/drawing/2014/main" id="{00000000-0008-0000-0500-000085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26" name="Text Box 18">
          <a:extLst>
            <a:ext uri="{FF2B5EF4-FFF2-40B4-BE49-F238E27FC236}">
              <a16:creationId xmlns:a16="http://schemas.microsoft.com/office/drawing/2014/main" id="{00000000-0008-0000-0500-000086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504825</xdr:rowOff>
    </xdr:from>
    <xdr:ext cx="95250" cy="213632"/>
    <xdr:sp macro="" textlink="">
      <xdr:nvSpPr>
        <xdr:cNvPr id="1927" name="Text Box 15">
          <a:extLst>
            <a:ext uri="{FF2B5EF4-FFF2-40B4-BE49-F238E27FC236}">
              <a16:creationId xmlns:a16="http://schemas.microsoft.com/office/drawing/2014/main" id="{00000000-0008-0000-0500-000087070000}"/>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28" name="Text Box 16">
          <a:extLst>
            <a:ext uri="{FF2B5EF4-FFF2-40B4-BE49-F238E27FC236}">
              <a16:creationId xmlns:a16="http://schemas.microsoft.com/office/drawing/2014/main" id="{00000000-0008-0000-0500-000088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29" name="Text Box 17">
          <a:extLst>
            <a:ext uri="{FF2B5EF4-FFF2-40B4-BE49-F238E27FC236}">
              <a16:creationId xmlns:a16="http://schemas.microsoft.com/office/drawing/2014/main" id="{00000000-0008-0000-0500-000089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0" name="Text Box 18">
          <a:extLst>
            <a:ext uri="{FF2B5EF4-FFF2-40B4-BE49-F238E27FC236}">
              <a16:creationId xmlns:a16="http://schemas.microsoft.com/office/drawing/2014/main" id="{00000000-0008-0000-0500-00008A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1" name="Text Box 19">
          <a:extLst>
            <a:ext uri="{FF2B5EF4-FFF2-40B4-BE49-F238E27FC236}">
              <a16:creationId xmlns:a16="http://schemas.microsoft.com/office/drawing/2014/main" id="{00000000-0008-0000-0500-00008B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2" name="Text Box 16">
          <a:extLst>
            <a:ext uri="{FF2B5EF4-FFF2-40B4-BE49-F238E27FC236}">
              <a16:creationId xmlns:a16="http://schemas.microsoft.com/office/drawing/2014/main" id="{00000000-0008-0000-0500-00008C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3" name="Text Box 17">
          <a:extLst>
            <a:ext uri="{FF2B5EF4-FFF2-40B4-BE49-F238E27FC236}">
              <a16:creationId xmlns:a16="http://schemas.microsoft.com/office/drawing/2014/main" id="{00000000-0008-0000-0500-00008D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4" name="Text Box 18">
          <a:extLst>
            <a:ext uri="{FF2B5EF4-FFF2-40B4-BE49-F238E27FC236}">
              <a16:creationId xmlns:a16="http://schemas.microsoft.com/office/drawing/2014/main" id="{00000000-0008-0000-0500-00008E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5" name="Text Box 19">
          <a:extLst>
            <a:ext uri="{FF2B5EF4-FFF2-40B4-BE49-F238E27FC236}">
              <a16:creationId xmlns:a16="http://schemas.microsoft.com/office/drawing/2014/main" id="{00000000-0008-0000-0500-00008F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36" name="Text Box 16">
          <a:extLst>
            <a:ext uri="{FF2B5EF4-FFF2-40B4-BE49-F238E27FC236}">
              <a16:creationId xmlns:a16="http://schemas.microsoft.com/office/drawing/2014/main" id="{00000000-0008-0000-0500-000090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37" name="Text Box 17">
          <a:extLst>
            <a:ext uri="{FF2B5EF4-FFF2-40B4-BE49-F238E27FC236}">
              <a16:creationId xmlns:a16="http://schemas.microsoft.com/office/drawing/2014/main" id="{00000000-0008-0000-0500-000091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38" name="Text Box 18">
          <a:extLst>
            <a:ext uri="{FF2B5EF4-FFF2-40B4-BE49-F238E27FC236}">
              <a16:creationId xmlns:a16="http://schemas.microsoft.com/office/drawing/2014/main" id="{00000000-0008-0000-0500-000092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39" name="Text Box 19">
          <a:extLst>
            <a:ext uri="{FF2B5EF4-FFF2-40B4-BE49-F238E27FC236}">
              <a16:creationId xmlns:a16="http://schemas.microsoft.com/office/drawing/2014/main" id="{00000000-0008-0000-0500-000093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40" name="Text Box 16">
          <a:extLst>
            <a:ext uri="{FF2B5EF4-FFF2-40B4-BE49-F238E27FC236}">
              <a16:creationId xmlns:a16="http://schemas.microsoft.com/office/drawing/2014/main" id="{00000000-0008-0000-0500-000094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41" name="Text Box 17">
          <a:extLst>
            <a:ext uri="{FF2B5EF4-FFF2-40B4-BE49-F238E27FC236}">
              <a16:creationId xmlns:a16="http://schemas.microsoft.com/office/drawing/2014/main" id="{00000000-0008-0000-0500-000095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42" name="Text Box 18">
          <a:extLst>
            <a:ext uri="{FF2B5EF4-FFF2-40B4-BE49-F238E27FC236}">
              <a16:creationId xmlns:a16="http://schemas.microsoft.com/office/drawing/2014/main" id="{00000000-0008-0000-0500-000096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43" name="Text Box 19">
          <a:extLst>
            <a:ext uri="{FF2B5EF4-FFF2-40B4-BE49-F238E27FC236}">
              <a16:creationId xmlns:a16="http://schemas.microsoft.com/office/drawing/2014/main" id="{00000000-0008-0000-0500-000097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1944" name="Text Box 16">
          <a:extLst>
            <a:ext uri="{FF2B5EF4-FFF2-40B4-BE49-F238E27FC236}">
              <a16:creationId xmlns:a16="http://schemas.microsoft.com/office/drawing/2014/main" id="{00000000-0008-0000-0500-000098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1945" name="Text Box 17">
          <a:extLst>
            <a:ext uri="{FF2B5EF4-FFF2-40B4-BE49-F238E27FC236}">
              <a16:creationId xmlns:a16="http://schemas.microsoft.com/office/drawing/2014/main" id="{00000000-0008-0000-0500-000099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1946" name="Text Box 18">
          <a:extLst>
            <a:ext uri="{FF2B5EF4-FFF2-40B4-BE49-F238E27FC236}">
              <a16:creationId xmlns:a16="http://schemas.microsoft.com/office/drawing/2014/main" id="{00000000-0008-0000-0500-00009A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1947" name="Text Box 19">
          <a:extLst>
            <a:ext uri="{FF2B5EF4-FFF2-40B4-BE49-F238E27FC236}">
              <a16:creationId xmlns:a16="http://schemas.microsoft.com/office/drawing/2014/main" id="{00000000-0008-0000-0500-00009B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109</xdr:row>
      <xdr:rowOff>504825</xdr:rowOff>
    </xdr:from>
    <xdr:ext cx="95250" cy="444014"/>
    <xdr:sp macro="" textlink="">
      <xdr:nvSpPr>
        <xdr:cNvPr id="1948" name="Text Box 15">
          <a:extLst>
            <a:ext uri="{FF2B5EF4-FFF2-40B4-BE49-F238E27FC236}">
              <a16:creationId xmlns:a16="http://schemas.microsoft.com/office/drawing/2014/main" id="{00000000-0008-0000-0500-00009C070000}"/>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49" name="Text Box 16">
          <a:extLst>
            <a:ext uri="{FF2B5EF4-FFF2-40B4-BE49-F238E27FC236}">
              <a16:creationId xmlns:a16="http://schemas.microsoft.com/office/drawing/2014/main" id="{00000000-0008-0000-0500-00009D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50" name="Text Box 17">
          <a:extLst>
            <a:ext uri="{FF2B5EF4-FFF2-40B4-BE49-F238E27FC236}">
              <a16:creationId xmlns:a16="http://schemas.microsoft.com/office/drawing/2014/main" id="{00000000-0008-0000-0500-00009E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51" name="Text Box 18">
          <a:extLst>
            <a:ext uri="{FF2B5EF4-FFF2-40B4-BE49-F238E27FC236}">
              <a16:creationId xmlns:a16="http://schemas.microsoft.com/office/drawing/2014/main" id="{00000000-0008-0000-0500-00009F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52" name="Text Box 19">
          <a:extLst>
            <a:ext uri="{FF2B5EF4-FFF2-40B4-BE49-F238E27FC236}">
              <a16:creationId xmlns:a16="http://schemas.microsoft.com/office/drawing/2014/main" id="{00000000-0008-0000-0500-0000A0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109</xdr:row>
      <xdr:rowOff>504825</xdr:rowOff>
    </xdr:from>
    <xdr:ext cx="95250" cy="442269"/>
    <xdr:sp macro="" textlink="">
      <xdr:nvSpPr>
        <xdr:cNvPr id="1953" name="Text Box 15">
          <a:extLst>
            <a:ext uri="{FF2B5EF4-FFF2-40B4-BE49-F238E27FC236}">
              <a16:creationId xmlns:a16="http://schemas.microsoft.com/office/drawing/2014/main" id="{00000000-0008-0000-0500-0000A1070000}"/>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54" name="Text Box 16">
          <a:extLst>
            <a:ext uri="{FF2B5EF4-FFF2-40B4-BE49-F238E27FC236}">
              <a16:creationId xmlns:a16="http://schemas.microsoft.com/office/drawing/2014/main" id="{00000000-0008-0000-0500-0000A2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55" name="Text Box 17">
          <a:extLst>
            <a:ext uri="{FF2B5EF4-FFF2-40B4-BE49-F238E27FC236}">
              <a16:creationId xmlns:a16="http://schemas.microsoft.com/office/drawing/2014/main" id="{00000000-0008-0000-0500-0000A3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56" name="Text Box 18">
          <a:extLst>
            <a:ext uri="{FF2B5EF4-FFF2-40B4-BE49-F238E27FC236}">
              <a16:creationId xmlns:a16="http://schemas.microsoft.com/office/drawing/2014/main" id="{00000000-0008-0000-0500-0000A4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57" name="Text Box 16">
          <a:extLst>
            <a:ext uri="{FF2B5EF4-FFF2-40B4-BE49-F238E27FC236}">
              <a16:creationId xmlns:a16="http://schemas.microsoft.com/office/drawing/2014/main" id="{00000000-0008-0000-0500-0000A5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58" name="Text Box 17">
          <a:extLst>
            <a:ext uri="{FF2B5EF4-FFF2-40B4-BE49-F238E27FC236}">
              <a16:creationId xmlns:a16="http://schemas.microsoft.com/office/drawing/2014/main" id="{00000000-0008-0000-0500-0000A6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59" name="Text Box 18">
          <a:extLst>
            <a:ext uri="{FF2B5EF4-FFF2-40B4-BE49-F238E27FC236}">
              <a16:creationId xmlns:a16="http://schemas.microsoft.com/office/drawing/2014/main" id="{00000000-0008-0000-0500-0000A7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60" name="Text Box 19">
          <a:extLst>
            <a:ext uri="{FF2B5EF4-FFF2-40B4-BE49-F238E27FC236}">
              <a16:creationId xmlns:a16="http://schemas.microsoft.com/office/drawing/2014/main" id="{00000000-0008-0000-0500-0000A8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61" name="Text Box 16">
          <a:extLst>
            <a:ext uri="{FF2B5EF4-FFF2-40B4-BE49-F238E27FC236}">
              <a16:creationId xmlns:a16="http://schemas.microsoft.com/office/drawing/2014/main" id="{00000000-0008-0000-0500-0000A9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62" name="Text Box 17">
          <a:extLst>
            <a:ext uri="{FF2B5EF4-FFF2-40B4-BE49-F238E27FC236}">
              <a16:creationId xmlns:a16="http://schemas.microsoft.com/office/drawing/2014/main" id="{00000000-0008-0000-0500-0000AA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63" name="Text Box 18">
          <a:extLst>
            <a:ext uri="{FF2B5EF4-FFF2-40B4-BE49-F238E27FC236}">
              <a16:creationId xmlns:a16="http://schemas.microsoft.com/office/drawing/2014/main" id="{00000000-0008-0000-0500-0000AB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64" name="Text Box 19">
          <a:extLst>
            <a:ext uri="{FF2B5EF4-FFF2-40B4-BE49-F238E27FC236}">
              <a16:creationId xmlns:a16="http://schemas.microsoft.com/office/drawing/2014/main" id="{00000000-0008-0000-0500-0000AC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8496"/>
    <xdr:sp macro="" textlink="">
      <xdr:nvSpPr>
        <xdr:cNvPr id="1965" name="Text Box 15">
          <a:extLst>
            <a:ext uri="{FF2B5EF4-FFF2-40B4-BE49-F238E27FC236}">
              <a16:creationId xmlns:a16="http://schemas.microsoft.com/office/drawing/2014/main" id="{00000000-0008-0000-0500-0000AD070000}"/>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504825</xdr:rowOff>
    </xdr:from>
    <xdr:ext cx="95250" cy="442269"/>
    <xdr:sp macro="" textlink="">
      <xdr:nvSpPr>
        <xdr:cNvPr id="1966" name="Text Box 15">
          <a:extLst>
            <a:ext uri="{FF2B5EF4-FFF2-40B4-BE49-F238E27FC236}">
              <a16:creationId xmlns:a16="http://schemas.microsoft.com/office/drawing/2014/main" id="{00000000-0008-0000-0500-0000AE07000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504825</xdr:rowOff>
    </xdr:from>
    <xdr:ext cx="95250" cy="442269"/>
    <xdr:sp macro="" textlink="">
      <xdr:nvSpPr>
        <xdr:cNvPr id="1967" name="Text Box 15">
          <a:extLst>
            <a:ext uri="{FF2B5EF4-FFF2-40B4-BE49-F238E27FC236}">
              <a16:creationId xmlns:a16="http://schemas.microsoft.com/office/drawing/2014/main" id="{00000000-0008-0000-0500-0000AF070000}"/>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1968" name="Text Box 15">
          <a:extLst>
            <a:ext uri="{FF2B5EF4-FFF2-40B4-BE49-F238E27FC236}">
              <a16:creationId xmlns:a16="http://schemas.microsoft.com/office/drawing/2014/main" id="{00000000-0008-0000-0500-0000B0070000}"/>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1969" name="Text Box 15">
          <a:extLst>
            <a:ext uri="{FF2B5EF4-FFF2-40B4-BE49-F238E27FC236}">
              <a16:creationId xmlns:a16="http://schemas.microsoft.com/office/drawing/2014/main" id="{00000000-0008-0000-0500-0000B1070000}"/>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504825</xdr:rowOff>
    </xdr:from>
    <xdr:ext cx="95250" cy="213632"/>
    <xdr:sp macro="" textlink="">
      <xdr:nvSpPr>
        <xdr:cNvPr id="1970" name="Text Box 15">
          <a:extLst>
            <a:ext uri="{FF2B5EF4-FFF2-40B4-BE49-F238E27FC236}">
              <a16:creationId xmlns:a16="http://schemas.microsoft.com/office/drawing/2014/main" id="{00000000-0008-0000-0500-0000B2070000}"/>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71" name="Text Box 16">
          <a:extLst>
            <a:ext uri="{FF2B5EF4-FFF2-40B4-BE49-F238E27FC236}">
              <a16:creationId xmlns:a16="http://schemas.microsoft.com/office/drawing/2014/main" id="{00000000-0008-0000-0500-0000B3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72" name="Text Box 17">
          <a:extLst>
            <a:ext uri="{FF2B5EF4-FFF2-40B4-BE49-F238E27FC236}">
              <a16:creationId xmlns:a16="http://schemas.microsoft.com/office/drawing/2014/main" id="{00000000-0008-0000-0500-0000B4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73" name="Text Box 18">
          <a:extLst>
            <a:ext uri="{FF2B5EF4-FFF2-40B4-BE49-F238E27FC236}">
              <a16:creationId xmlns:a16="http://schemas.microsoft.com/office/drawing/2014/main" id="{00000000-0008-0000-0500-0000B5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74" name="Text Box 19">
          <a:extLst>
            <a:ext uri="{FF2B5EF4-FFF2-40B4-BE49-F238E27FC236}">
              <a16:creationId xmlns:a16="http://schemas.microsoft.com/office/drawing/2014/main" id="{00000000-0008-0000-0500-0000B6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75" name="Text Box 16">
          <a:extLst>
            <a:ext uri="{FF2B5EF4-FFF2-40B4-BE49-F238E27FC236}">
              <a16:creationId xmlns:a16="http://schemas.microsoft.com/office/drawing/2014/main" id="{00000000-0008-0000-0500-0000B7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76" name="Text Box 17">
          <a:extLst>
            <a:ext uri="{FF2B5EF4-FFF2-40B4-BE49-F238E27FC236}">
              <a16:creationId xmlns:a16="http://schemas.microsoft.com/office/drawing/2014/main" id="{00000000-0008-0000-0500-0000B8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77" name="Text Box 18">
          <a:extLst>
            <a:ext uri="{FF2B5EF4-FFF2-40B4-BE49-F238E27FC236}">
              <a16:creationId xmlns:a16="http://schemas.microsoft.com/office/drawing/2014/main" id="{00000000-0008-0000-0500-0000B9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78" name="Text Box 19">
          <a:extLst>
            <a:ext uri="{FF2B5EF4-FFF2-40B4-BE49-F238E27FC236}">
              <a16:creationId xmlns:a16="http://schemas.microsoft.com/office/drawing/2014/main" id="{00000000-0008-0000-0500-0000BA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1979" name="Text Box 16">
          <a:extLst>
            <a:ext uri="{FF2B5EF4-FFF2-40B4-BE49-F238E27FC236}">
              <a16:creationId xmlns:a16="http://schemas.microsoft.com/office/drawing/2014/main" id="{00000000-0008-0000-0500-0000BB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1980" name="Text Box 17">
          <a:extLst>
            <a:ext uri="{FF2B5EF4-FFF2-40B4-BE49-F238E27FC236}">
              <a16:creationId xmlns:a16="http://schemas.microsoft.com/office/drawing/2014/main" id="{00000000-0008-0000-0500-0000BC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1981" name="Text Box 18">
          <a:extLst>
            <a:ext uri="{FF2B5EF4-FFF2-40B4-BE49-F238E27FC236}">
              <a16:creationId xmlns:a16="http://schemas.microsoft.com/office/drawing/2014/main" id="{00000000-0008-0000-0500-0000BD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1982" name="Text Box 19">
          <a:extLst>
            <a:ext uri="{FF2B5EF4-FFF2-40B4-BE49-F238E27FC236}">
              <a16:creationId xmlns:a16="http://schemas.microsoft.com/office/drawing/2014/main" id="{00000000-0008-0000-0500-0000BE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83" name="Text Box 16">
          <a:extLst>
            <a:ext uri="{FF2B5EF4-FFF2-40B4-BE49-F238E27FC236}">
              <a16:creationId xmlns:a16="http://schemas.microsoft.com/office/drawing/2014/main" id="{00000000-0008-0000-0500-0000BF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84" name="Text Box 17">
          <a:extLst>
            <a:ext uri="{FF2B5EF4-FFF2-40B4-BE49-F238E27FC236}">
              <a16:creationId xmlns:a16="http://schemas.microsoft.com/office/drawing/2014/main" id="{00000000-0008-0000-0500-0000C0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85" name="Text Box 18">
          <a:extLst>
            <a:ext uri="{FF2B5EF4-FFF2-40B4-BE49-F238E27FC236}">
              <a16:creationId xmlns:a16="http://schemas.microsoft.com/office/drawing/2014/main" id="{00000000-0008-0000-0500-0000C1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86" name="Text Box 19">
          <a:extLst>
            <a:ext uri="{FF2B5EF4-FFF2-40B4-BE49-F238E27FC236}">
              <a16:creationId xmlns:a16="http://schemas.microsoft.com/office/drawing/2014/main" id="{00000000-0008-0000-0500-0000C2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87" name="Text Box 16">
          <a:extLst>
            <a:ext uri="{FF2B5EF4-FFF2-40B4-BE49-F238E27FC236}">
              <a16:creationId xmlns:a16="http://schemas.microsoft.com/office/drawing/2014/main" id="{00000000-0008-0000-0500-0000C3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88" name="Text Box 17">
          <a:extLst>
            <a:ext uri="{FF2B5EF4-FFF2-40B4-BE49-F238E27FC236}">
              <a16:creationId xmlns:a16="http://schemas.microsoft.com/office/drawing/2014/main" id="{00000000-0008-0000-0500-0000C4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89" name="Text Box 18">
          <a:extLst>
            <a:ext uri="{FF2B5EF4-FFF2-40B4-BE49-F238E27FC236}">
              <a16:creationId xmlns:a16="http://schemas.microsoft.com/office/drawing/2014/main" id="{00000000-0008-0000-0500-0000C5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0" name="Text Box 16">
          <a:extLst>
            <a:ext uri="{FF2B5EF4-FFF2-40B4-BE49-F238E27FC236}">
              <a16:creationId xmlns:a16="http://schemas.microsoft.com/office/drawing/2014/main" id="{00000000-0008-0000-0500-0000C6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1" name="Text Box 17">
          <a:extLst>
            <a:ext uri="{FF2B5EF4-FFF2-40B4-BE49-F238E27FC236}">
              <a16:creationId xmlns:a16="http://schemas.microsoft.com/office/drawing/2014/main" id="{00000000-0008-0000-0500-0000C7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2" name="Text Box 18">
          <a:extLst>
            <a:ext uri="{FF2B5EF4-FFF2-40B4-BE49-F238E27FC236}">
              <a16:creationId xmlns:a16="http://schemas.microsoft.com/office/drawing/2014/main" id="{00000000-0008-0000-0500-0000C8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3" name="Text Box 19">
          <a:extLst>
            <a:ext uri="{FF2B5EF4-FFF2-40B4-BE49-F238E27FC236}">
              <a16:creationId xmlns:a16="http://schemas.microsoft.com/office/drawing/2014/main" id="{00000000-0008-0000-0500-0000C9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4" name="Text Box 16">
          <a:extLst>
            <a:ext uri="{FF2B5EF4-FFF2-40B4-BE49-F238E27FC236}">
              <a16:creationId xmlns:a16="http://schemas.microsoft.com/office/drawing/2014/main" id="{00000000-0008-0000-0500-0000CA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5" name="Text Box 17">
          <a:extLst>
            <a:ext uri="{FF2B5EF4-FFF2-40B4-BE49-F238E27FC236}">
              <a16:creationId xmlns:a16="http://schemas.microsoft.com/office/drawing/2014/main" id="{00000000-0008-0000-0500-0000CB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6" name="Text Box 18">
          <a:extLst>
            <a:ext uri="{FF2B5EF4-FFF2-40B4-BE49-F238E27FC236}">
              <a16:creationId xmlns:a16="http://schemas.microsoft.com/office/drawing/2014/main" id="{00000000-0008-0000-0500-0000CC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7" name="Text Box 19">
          <a:extLst>
            <a:ext uri="{FF2B5EF4-FFF2-40B4-BE49-F238E27FC236}">
              <a16:creationId xmlns:a16="http://schemas.microsoft.com/office/drawing/2014/main" id="{00000000-0008-0000-0500-0000CD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1998" name="Text Box 16">
          <a:extLst>
            <a:ext uri="{FF2B5EF4-FFF2-40B4-BE49-F238E27FC236}">
              <a16:creationId xmlns:a16="http://schemas.microsoft.com/office/drawing/2014/main" id="{00000000-0008-0000-0500-0000CE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1999" name="Text Box 17">
          <a:extLst>
            <a:ext uri="{FF2B5EF4-FFF2-40B4-BE49-F238E27FC236}">
              <a16:creationId xmlns:a16="http://schemas.microsoft.com/office/drawing/2014/main" id="{00000000-0008-0000-0500-0000CF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00" name="Text Box 18">
          <a:extLst>
            <a:ext uri="{FF2B5EF4-FFF2-40B4-BE49-F238E27FC236}">
              <a16:creationId xmlns:a16="http://schemas.microsoft.com/office/drawing/2014/main" id="{00000000-0008-0000-0500-0000D0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01" name="Text Box 19">
          <a:extLst>
            <a:ext uri="{FF2B5EF4-FFF2-40B4-BE49-F238E27FC236}">
              <a16:creationId xmlns:a16="http://schemas.microsoft.com/office/drawing/2014/main" id="{00000000-0008-0000-0500-0000D1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61691"/>
    <xdr:sp macro="" textlink="">
      <xdr:nvSpPr>
        <xdr:cNvPr id="2002" name="Text Box 15">
          <a:extLst>
            <a:ext uri="{FF2B5EF4-FFF2-40B4-BE49-F238E27FC236}">
              <a16:creationId xmlns:a16="http://schemas.microsoft.com/office/drawing/2014/main" id="{00000000-0008-0000-0500-0000D2070000}"/>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03" name="Text Box 16">
          <a:extLst>
            <a:ext uri="{FF2B5EF4-FFF2-40B4-BE49-F238E27FC236}">
              <a16:creationId xmlns:a16="http://schemas.microsoft.com/office/drawing/2014/main" id="{00000000-0008-0000-0500-0000D3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04" name="Text Box 17">
          <a:extLst>
            <a:ext uri="{FF2B5EF4-FFF2-40B4-BE49-F238E27FC236}">
              <a16:creationId xmlns:a16="http://schemas.microsoft.com/office/drawing/2014/main" id="{00000000-0008-0000-0500-0000D4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05" name="Text Box 18">
          <a:extLst>
            <a:ext uri="{FF2B5EF4-FFF2-40B4-BE49-F238E27FC236}">
              <a16:creationId xmlns:a16="http://schemas.microsoft.com/office/drawing/2014/main" id="{00000000-0008-0000-0500-0000D5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06" name="Text Box 19">
          <a:extLst>
            <a:ext uri="{FF2B5EF4-FFF2-40B4-BE49-F238E27FC236}">
              <a16:creationId xmlns:a16="http://schemas.microsoft.com/office/drawing/2014/main" id="{00000000-0008-0000-0500-0000D6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442269"/>
    <xdr:sp macro="" textlink="">
      <xdr:nvSpPr>
        <xdr:cNvPr id="2007" name="Text Box 15">
          <a:extLst>
            <a:ext uri="{FF2B5EF4-FFF2-40B4-BE49-F238E27FC236}">
              <a16:creationId xmlns:a16="http://schemas.microsoft.com/office/drawing/2014/main" id="{00000000-0008-0000-0500-0000D7070000}"/>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2008" name="Text Box 16">
          <a:extLst>
            <a:ext uri="{FF2B5EF4-FFF2-40B4-BE49-F238E27FC236}">
              <a16:creationId xmlns:a16="http://schemas.microsoft.com/office/drawing/2014/main" id="{00000000-0008-0000-0500-0000D8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2009" name="Text Box 17">
          <a:extLst>
            <a:ext uri="{FF2B5EF4-FFF2-40B4-BE49-F238E27FC236}">
              <a16:creationId xmlns:a16="http://schemas.microsoft.com/office/drawing/2014/main" id="{00000000-0008-0000-0500-0000D9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2010" name="Text Box 18">
          <a:extLst>
            <a:ext uri="{FF2B5EF4-FFF2-40B4-BE49-F238E27FC236}">
              <a16:creationId xmlns:a16="http://schemas.microsoft.com/office/drawing/2014/main" id="{00000000-0008-0000-0500-0000DA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2011" name="Text Box 19">
          <a:extLst>
            <a:ext uri="{FF2B5EF4-FFF2-40B4-BE49-F238E27FC236}">
              <a16:creationId xmlns:a16="http://schemas.microsoft.com/office/drawing/2014/main" id="{00000000-0008-0000-0500-0000DB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504825</xdr:rowOff>
    </xdr:from>
    <xdr:ext cx="95250" cy="442269"/>
    <xdr:sp macro="" textlink="">
      <xdr:nvSpPr>
        <xdr:cNvPr id="2012" name="Text Box 15">
          <a:extLst>
            <a:ext uri="{FF2B5EF4-FFF2-40B4-BE49-F238E27FC236}">
              <a16:creationId xmlns:a16="http://schemas.microsoft.com/office/drawing/2014/main" id="{00000000-0008-0000-0500-0000DC070000}"/>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121</xdr:row>
      <xdr:rowOff>504825</xdr:rowOff>
    </xdr:from>
    <xdr:ext cx="95250" cy="444014"/>
    <xdr:sp macro="" textlink="">
      <xdr:nvSpPr>
        <xdr:cNvPr id="2013" name="Text Box 15">
          <a:extLst>
            <a:ext uri="{FF2B5EF4-FFF2-40B4-BE49-F238E27FC236}">
              <a16:creationId xmlns:a16="http://schemas.microsoft.com/office/drawing/2014/main" id="{00000000-0008-0000-0500-0000DD070000}"/>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14" name="Text Box 16">
          <a:extLst>
            <a:ext uri="{FF2B5EF4-FFF2-40B4-BE49-F238E27FC236}">
              <a16:creationId xmlns:a16="http://schemas.microsoft.com/office/drawing/2014/main" id="{00000000-0008-0000-0500-0000DE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15" name="Text Box 17">
          <a:extLst>
            <a:ext uri="{FF2B5EF4-FFF2-40B4-BE49-F238E27FC236}">
              <a16:creationId xmlns:a16="http://schemas.microsoft.com/office/drawing/2014/main" id="{00000000-0008-0000-0500-0000DF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16" name="Text Box 18">
          <a:extLst>
            <a:ext uri="{FF2B5EF4-FFF2-40B4-BE49-F238E27FC236}">
              <a16:creationId xmlns:a16="http://schemas.microsoft.com/office/drawing/2014/main" id="{00000000-0008-0000-0500-0000E0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17" name="Text Box 19">
          <a:extLst>
            <a:ext uri="{FF2B5EF4-FFF2-40B4-BE49-F238E27FC236}">
              <a16:creationId xmlns:a16="http://schemas.microsoft.com/office/drawing/2014/main" id="{00000000-0008-0000-0500-0000E1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2018" name="Text Box 15">
          <a:extLst>
            <a:ext uri="{FF2B5EF4-FFF2-40B4-BE49-F238E27FC236}">
              <a16:creationId xmlns:a16="http://schemas.microsoft.com/office/drawing/2014/main" id="{00000000-0008-0000-0500-0000E2070000}"/>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2019" name="Text Box 15">
          <a:extLst>
            <a:ext uri="{FF2B5EF4-FFF2-40B4-BE49-F238E27FC236}">
              <a16:creationId xmlns:a16="http://schemas.microsoft.com/office/drawing/2014/main" id="{00000000-0008-0000-0500-0000E3070000}"/>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121</xdr:row>
      <xdr:rowOff>504825</xdr:rowOff>
    </xdr:from>
    <xdr:ext cx="95250" cy="442269"/>
    <xdr:sp macro="" textlink="">
      <xdr:nvSpPr>
        <xdr:cNvPr id="2020" name="Text Box 15">
          <a:extLst>
            <a:ext uri="{FF2B5EF4-FFF2-40B4-BE49-F238E27FC236}">
              <a16:creationId xmlns:a16="http://schemas.microsoft.com/office/drawing/2014/main" id="{00000000-0008-0000-0500-0000E4070000}"/>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21" name="Text Box 16">
          <a:extLst>
            <a:ext uri="{FF2B5EF4-FFF2-40B4-BE49-F238E27FC236}">
              <a16:creationId xmlns:a16="http://schemas.microsoft.com/office/drawing/2014/main" id="{00000000-0008-0000-0500-0000E5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22" name="Text Box 17">
          <a:extLst>
            <a:ext uri="{FF2B5EF4-FFF2-40B4-BE49-F238E27FC236}">
              <a16:creationId xmlns:a16="http://schemas.microsoft.com/office/drawing/2014/main" id="{00000000-0008-0000-0500-0000E6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23" name="Text Box 18">
          <a:extLst>
            <a:ext uri="{FF2B5EF4-FFF2-40B4-BE49-F238E27FC236}">
              <a16:creationId xmlns:a16="http://schemas.microsoft.com/office/drawing/2014/main" id="{00000000-0008-0000-0500-0000E7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213632"/>
    <xdr:sp macro="" textlink="">
      <xdr:nvSpPr>
        <xdr:cNvPr id="2024" name="Text Box 15">
          <a:extLst>
            <a:ext uri="{FF2B5EF4-FFF2-40B4-BE49-F238E27FC236}">
              <a16:creationId xmlns:a16="http://schemas.microsoft.com/office/drawing/2014/main" id="{00000000-0008-0000-0500-0000E8070000}"/>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25" name="Text Box 16">
          <a:extLst>
            <a:ext uri="{FF2B5EF4-FFF2-40B4-BE49-F238E27FC236}">
              <a16:creationId xmlns:a16="http://schemas.microsoft.com/office/drawing/2014/main" id="{00000000-0008-0000-0500-0000E9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26" name="Text Box 17">
          <a:extLst>
            <a:ext uri="{FF2B5EF4-FFF2-40B4-BE49-F238E27FC236}">
              <a16:creationId xmlns:a16="http://schemas.microsoft.com/office/drawing/2014/main" id="{00000000-0008-0000-0500-0000EA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27" name="Text Box 18">
          <a:extLst>
            <a:ext uri="{FF2B5EF4-FFF2-40B4-BE49-F238E27FC236}">
              <a16:creationId xmlns:a16="http://schemas.microsoft.com/office/drawing/2014/main" id="{00000000-0008-0000-0500-0000EB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28" name="Text Box 19">
          <a:extLst>
            <a:ext uri="{FF2B5EF4-FFF2-40B4-BE49-F238E27FC236}">
              <a16:creationId xmlns:a16="http://schemas.microsoft.com/office/drawing/2014/main" id="{00000000-0008-0000-0500-0000EC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29" name="Text Box 16">
          <a:extLst>
            <a:ext uri="{FF2B5EF4-FFF2-40B4-BE49-F238E27FC236}">
              <a16:creationId xmlns:a16="http://schemas.microsoft.com/office/drawing/2014/main" id="{00000000-0008-0000-0500-0000ED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30" name="Text Box 17">
          <a:extLst>
            <a:ext uri="{FF2B5EF4-FFF2-40B4-BE49-F238E27FC236}">
              <a16:creationId xmlns:a16="http://schemas.microsoft.com/office/drawing/2014/main" id="{00000000-0008-0000-0500-0000EE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31" name="Text Box 18">
          <a:extLst>
            <a:ext uri="{FF2B5EF4-FFF2-40B4-BE49-F238E27FC236}">
              <a16:creationId xmlns:a16="http://schemas.microsoft.com/office/drawing/2014/main" id="{00000000-0008-0000-0500-0000EF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32" name="Text Box 19">
          <a:extLst>
            <a:ext uri="{FF2B5EF4-FFF2-40B4-BE49-F238E27FC236}">
              <a16:creationId xmlns:a16="http://schemas.microsoft.com/office/drawing/2014/main" id="{00000000-0008-0000-0500-0000F0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33" name="Text Box 16">
          <a:extLst>
            <a:ext uri="{FF2B5EF4-FFF2-40B4-BE49-F238E27FC236}">
              <a16:creationId xmlns:a16="http://schemas.microsoft.com/office/drawing/2014/main" id="{00000000-0008-0000-0500-0000F1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34" name="Text Box 17">
          <a:extLst>
            <a:ext uri="{FF2B5EF4-FFF2-40B4-BE49-F238E27FC236}">
              <a16:creationId xmlns:a16="http://schemas.microsoft.com/office/drawing/2014/main" id="{00000000-0008-0000-0500-0000F2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35" name="Text Box 18">
          <a:extLst>
            <a:ext uri="{FF2B5EF4-FFF2-40B4-BE49-F238E27FC236}">
              <a16:creationId xmlns:a16="http://schemas.microsoft.com/office/drawing/2014/main" id="{00000000-0008-0000-0500-0000F3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36" name="Text Box 19">
          <a:extLst>
            <a:ext uri="{FF2B5EF4-FFF2-40B4-BE49-F238E27FC236}">
              <a16:creationId xmlns:a16="http://schemas.microsoft.com/office/drawing/2014/main" id="{00000000-0008-0000-0500-0000F4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2037" name="Text Box 16">
          <a:extLst>
            <a:ext uri="{FF2B5EF4-FFF2-40B4-BE49-F238E27FC236}">
              <a16:creationId xmlns:a16="http://schemas.microsoft.com/office/drawing/2014/main" id="{00000000-0008-0000-0500-0000F5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2038" name="Text Box 17">
          <a:extLst>
            <a:ext uri="{FF2B5EF4-FFF2-40B4-BE49-F238E27FC236}">
              <a16:creationId xmlns:a16="http://schemas.microsoft.com/office/drawing/2014/main" id="{00000000-0008-0000-0500-0000F6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2039" name="Text Box 18">
          <a:extLst>
            <a:ext uri="{FF2B5EF4-FFF2-40B4-BE49-F238E27FC236}">
              <a16:creationId xmlns:a16="http://schemas.microsoft.com/office/drawing/2014/main" id="{00000000-0008-0000-0500-0000F7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2040" name="Text Box 19">
          <a:extLst>
            <a:ext uri="{FF2B5EF4-FFF2-40B4-BE49-F238E27FC236}">
              <a16:creationId xmlns:a16="http://schemas.microsoft.com/office/drawing/2014/main" id="{00000000-0008-0000-0500-0000F8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2041" name="Text Box 16">
          <a:extLst>
            <a:ext uri="{FF2B5EF4-FFF2-40B4-BE49-F238E27FC236}">
              <a16:creationId xmlns:a16="http://schemas.microsoft.com/office/drawing/2014/main" id="{00000000-0008-0000-0500-0000F9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2042" name="Text Box 17">
          <a:extLst>
            <a:ext uri="{FF2B5EF4-FFF2-40B4-BE49-F238E27FC236}">
              <a16:creationId xmlns:a16="http://schemas.microsoft.com/office/drawing/2014/main" id="{00000000-0008-0000-0500-0000FA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2043" name="Text Box 18">
          <a:extLst>
            <a:ext uri="{FF2B5EF4-FFF2-40B4-BE49-F238E27FC236}">
              <a16:creationId xmlns:a16="http://schemas.microsoft.com/office/drawing/2014/main" id="{00000000-0008-0000-0500-0000FB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2044" name="Text Box 19">
          <a:extLst>
            <a:ext uri="{FF2B5EF4-FFF2-40B4-BE49-F238E27FC236}">
              <a16:creationId xmlns:a16="http://schemas.microsoft.com/office/drawing/2014/main" id="{00000000-0008-0000-0500-0000FC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45" name="Text Box 16">
          <a:extLst>
            <a:ext uri="{FF2B5EF4-FFF2-40B4-BE49-F238E27FC236}">
              <a16:creationId xmlns:a16="http://schemas.microsoft.com/office/drawing/2014/main" id="{00000000-0008-0000-0500-0000FD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46" name="Text Box 17">
          <a:extLst>
            <a:ext uri="{FF2B5EF4-FFF2-40B4-BE49-F238E27FC236}">
              <a16:creationId xmlns:a16="http://schemas.microsoft.com/office/drawing/2014/main" id="{00000000-0008-0000-0500-0000FE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47" name="Text Box 18">
          <a:extLst>
            <a:ext uri="{FF2B5EF4-FFF2-40B4-BE49-F238E27FC236}">
              <a16:creationId xmlns:a16="http://schemas.microsoft.com/office/drawing/2014/main" id="{00000000-0008-0000-0500-0000FF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48" name="Text Box 19">
          <a:extLst>
            <a:ext uri="{FF2B5EF4-FFF2-40B4-BE49-F238E27FC236}">
              <a16:creationId xmlns:a16="http://schemas.microsoft.com/office/drawing/2014/main" id="{00000000-0008-0000-0500-00000008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2049" name="Text Box 16">
          <a:extLst>
            <a:ext uri="{FF2B5EF4-FFF2-40B4-BE49-F238E27FC236}">
              <a16:creationId xmlns:a16="http://schemas.microsoft.com/office/drawing/2014/main" id="{00000000-0008-0000-0500-000001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2050" name="Text Box 17">
          <a:extLst>
            <a:ext uri="{FF2B5EF4-FFF2-40B4-BE49-F238E27FC236}">
              <a16:creationId xmlns:a16="http://schemas.microsoft.com/office/drawing/2014/main" id="{00000000-0008-0000-0500-000002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2051" name="Text Box 18">
          <a:extLst>
            <a:ext uri="{FF2B5EF4-FFF2-40B4-BE49-F238E27FC236}">
              <a16:creationId xmlns:a16="http://schemas.microsoft.com/office/drawing/2014/main" id="{00000000-0008-0000-0500-000003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52" name="Text Box 16">
          <a:extLst>
            <a:ext uri="{FF2B5EF4-FFF2-40B4-BE49-F238E27FC236}">
              <a16:creationId xmlns:a16="http://schemas.microsoft.com/office/drawing/2014/main" id="{00000000-0008-0000-0500-000004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53" name="Text Box 17">
          <a:extLst>
            <a:ext uri="{FF2B5EF4-FFF2-40B4-BE49-F238E27FC236}">
              <a16:creationId xmlns:a16="http://schemas.microsoft.com/office/drawing/2014/main" id="{00000000-0008-0000-0500-000005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54" name="Text Box 18">
          <a:extLst>
            <a:ext uri="{FF2B5EF4-FFF2-40B4-BE49-F238E27FC236}">
              <a16:creationId xmlns:a16="http://schemas.microsoft.com/office/drawing/2014/main" id="{00000000-0008-0000-0500-000006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55" name="Text Box 19">
          <a:extLst>
            <a:ext uri="{FF2B5EF4-FFF2-40B4-BE49-F238E27FC236}">
              <a16:creationId xmlns:a16="http://schemas.microsoft.com/office/drawing/2014/main" id="{00000000-0008-0000-0500-000007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56" name="Text Box 16">
          <a:extLst>
            <a:ext uri="{FF2B5EF4-FFF2-40B4-BE49-F238E27FC236}">
              <a16:creationId xmlns:a16="http://schemas.microsoft.com/office/drawing/2014/main" id="{00000000-0008-0000-0500-000008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57" name="Text Box 17">
          <a:extLst>
            <a:ext uri="{FF2B5EF4-FFF2-40B4-BE49-F238E27FC236}">
              <a16:creationId xmlns:a16="http://schemas.microsoft.com/office/drawing/2014/main" id="{00000000-0008-0000-0500-000009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58" name="Text Box 18">
          <a:extLst>
            <a:ext uri="{FF2B5EF4-FFF2-40B4-BE49-F238E27FC236}">
              <a16:creationId xmlns:a16="http://schemas.microsoft.com/office/drawing/2014/main" id="{00000000-0008-0000-0500-00000A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59" name="Text Box 19">
          <a:extLst>
            <a:ext uri="{FF2B5EF4-FFF2-40B4-BE49-F238E27FC236}">
              <a16:creationId xmlns:a16="http://schemas.microsoft.com/office/drawing/2014/main" id="{00000000-0008-0000-0500-00000B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60" name="Text Box 16">
          <a:extLst>
            <a:ext uri="{FF2B5EF4-FFF2-40B4-BE49-F238E27FC236}">
              <a16:creationId xmlns:a16="http://schemas.microsoft.com/office/drawing/2014/main" id="{00000000-0008-0000-0500-00000C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61" name="Text Box 17">
          <a:extLst>
            <a:ext uri="{FF2B5EF4-FFF2-40B4-BE49-F238E27FC236}">
              <a16:creationId xmlns:a16="http://schemas.microsoft.com/office/drawing/2014/main" id="{00000000-0008-0000-0500-00000D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62" name="Text Box 18">
          <a:extLst>
            <a:ext uri="{FF2B5EF4-FFF2-40B4-BE49-F238E27FC236}">
              <a16:creationId xmlns:a16="http://schemas.microsoft.com/office/drawing/2014/main" id="{00000000-0008-0000-0500-00000E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63" name="Text Box 19">
          <a:extLst>
            <a:ext uri="{FF2B5EF4-FFF2-40B4-BE49-F238E27FC236}">
              <a16:creationId xmlns:a16="http://schemas.microsoft.com/office/drawing/2014/main" id="{00000000-0008-0000-0500-00000F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64" name="Text Box 16">
          <a:extLst>
            <a:ext uri="{FF2B5EF4-FFF2-40B4-BE49-F238E27FC236}">
              <a16:creationId xmlns:a16="http://schemas.microsoft.com/office/drawing/2014/main" id="{00000000-0008-0000-0500-000010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65" name="Text Box 17">
          <a:extLst>
            <a:ext uri="{FF2B5EF4-FFF2-40B4-BE49-F238E27FC236}">
              <a16:creationId xmlns:a16="http://schemas.microsoft.com/office/drawing/2014/main" id="{00000000-0008-0000-0500-000011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66" name="Text Box 18">
          <a:extLst>
            <a:ext uri="{FF2B5EF4-FFF2-40B4-BE49-F238E27FC236}">
              <a16:creationId xmlns:a16="http://schemas.microsoft.com/office/drawing/2014/main" id="{00000000-0008-0000-0500-000012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67" name="Text Box 19">
          <a:extLst>
            <a:ext uri="{FF2B5EF4-FFF2-40B4-BE49-F238E27FC236}">
              <a16:creationId xmlns:a16="http://schemas.microsoft.com/office/drawing/2014/main" id="{00000000-0008-0000-0500-000013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xdr:row>
      <xdr:rowOff>504825</xdr:rowOff>
    </xdr:from>
    <xdr:ext cx="95250" cy="444014"/>
    <xdr:sp macro="" textlink="">
      <xdr:nvSpPr>
        <xdr:cNvPr id="2072" name="Text Box 15">
          <a:extLst>
            <a:ext uri="{FF2B5EF4-FFF2-40B4-BE49-F238E27FC236}">
              <a16:creationId xmlns:a16="http://schemas.microsoft.com/office/drawing/2014/main" id="{00000000-0008-0000-0500-000018080000}"/>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73" name="Text Box 16">
          <a:extLst>
            <a:ext uri="{FF2B5EF4-FFF2-40B4-BE49-F238E27FC236}">
              <a16:creationId xmlns:a16="http://schemas.microsoft.com/office/drawing/2014/main" id="{00000000-0008-0000-0500-000019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74" name="Text Box 17">
          <a:extLst>
            <a:ext uri="{FF2B5EF4-FFF2-40B4-BE49-F238E27FC236}">
              <a16:creationId xmlns:a16="http://schemas.microsoft.com/office/drawing/2014/main" id="{00000000-0008-0000-0500-00001A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75" name="Text Box 18">
          <a:extLst>
            <a:ext uri="{FF2B5EF4-FFF2-40B4-BE49-F238E27FC236}">
              <a16:creationId xmlns:a16="http://schemas.microsoft.com/office/drawing/2014/main" id="{00000000-0008-0000-0500-00001B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76" name="Text Box 19">
          <a:extLst>
            <a:ext uri="{FF2B5EF4-FFF2-40B4-BE49-F238E27FC236}">
              <a16:creationId xmlns:a16="http://schemas.microsoft.com/office/drawing/2014/main" id="{00000000-0008-0000-0500-00001C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77" name="Text Box 16">
          <a:extLst>
            <a:ext uri="{FF2B5EF4-FFF2-40B4-BE49-F238E27FC236}">
              <a16:creationId xmlns:a16="http://schemas.microsoft.com/office/drawing/2014/main" id="{00000000-0008-0000-0500-00001D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78" name="Text Box 17">
          <a:extLst>
            <a:ext uri="{FF2B5EF4-FFF2-40B4-BE49-F238E27FC236}">
              <a16:creationId xmlns:a16="http://schemas.microsoft.com/office/drawing/2014/main" id="{00000000-0008-0000-0500-00001E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20</xdr:row>
      <xdr:rowOff>15875</xdr:rowOff>
    </xdr:from>
    <xdr:ext cx="95250" cy="171450"/>
    <xdr:sp macro="" textlink="">
      <xdr:nvSpPr>
        <xdr:cNvPr id="2079" name="Text Box 18">
          <a:extLst>
            <a:ext uri="{FF2B5EF4-FFF2-40B4-BE49-F238E27FC236}">
              <a16:creationId xmlns:a16="http://schemas.microsoft.com/office/drawing/2014/main" id="{00000000-0008-0000-0500-00001F080000}"/>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080" name="Text Box 16">
          <a:extLst>
            <a:ext uri="{FF2B5EF4-FFF2-40B4-BE49-F238E27FC236}">
              <a16:creationId xmlns:a16="http://schemas.microsoft.com/office/drawing/2014/main" id="{00000000-0008-0000-0500-000020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081" name="Text Box 17">
          <a:extLst>
            <a:ext uri="{FF2B5EF4-FFF2-40B4-BE49-F238E27FC236}">
              <a16:creationId xmlns:a16="http://schemas.microsoft.com/office/drawing/2014/main" id="{00000000-0008-0000-0500-000021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082" name="Text Box 18">
          <a:extLst>
            <a:ext uri="{FF2B5EF4-FFF2-40B4-BE49-F238E27FC236}">
              <a16:creationId xmlns:a16="http://schemas.microsoft.com/office/drawing/2014/main" id="{00000000-0008-0000-0500-000022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083" name="Text Box 19">
          <a:extLst>
            <a:ext uri="{FF2B5EF4-FFF2-40B4-BE49-F238E27FC236}">
              <a16:creationId xmlns:a16="http://schemas.microsoft.com/office/drawing/2014/main" id="{00000000-0008-0000-0500-000023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084" name="Text Box 16">
          <a:extLst>
            <a:ext uri="{FF2B5EF4-FFF2-40B4-BE49-F238E27FC236}">
              <a16:creationId xmlns:a16="http://schemas.microsoft.com/office/drawing/2014/main" id="{00000000-0008-0000-0500-000024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56743"/>
    <xdr:sp macro="" textlink="">
      <xdr:nvSpPr>
        <xdr:cNvPr id="2145" name="Text Box 15">
          <a:extLst>
            <a:ext uri="{FF2B5EF4-FFF2-40B4-BE49-F238E27FC236}">
              <a16:creationId xmlns:a16="http://schemas.microsoft.com/office/drawing/2014/main" id="{00000000-0008-0000-0500-000061080000}"/>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442269"/>
    <xdr:sp macro="" textlink="">
      <xdr:nvSpPr>
        <xdr:cNvPr id="2146" name="Text Box 15">
          <a:extLst>
            <a:ext uri="{FF2B5EF4-FFF2-40B4-BE49-F238E27FC236}">
              <a16:creationId xmlns:a16="http://schemas.microsoft.com/office/drawing/2014/main" id="{00000000-0008-0000-0500-000062080000}"/>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2148" name="Text Box 15">
          <a:extLst>
            <a:ext uri="{FF2B5EF4-FFF2-40B4-BE49-F238E27FC236}">
              <a16:creationId xmlns:a16="http://schemas.microsoft.com/office/drawing/2014/main" id="{00000000-0008-0000-0500-000064080000}"/>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2149" name="Text Box 15">
          <a:extLst>
            <a:ext uri="{FF2B5EF4-FFF2-40B4-BE49-F238E27FC236}">
              <a16:creationId xmlns:a16="http://schemas.microsoft.com/office/drawing/2014/main" id="{00000000-0008-0000-0500-000065080000}"/>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213632"/>
    <xdr:sp macro="" textlink="">
      <xdr:nvSpPr>
        <xdr:cNvPr id="2150" name="Text Box 15">
          <a:extLst>
            <a:ext uri="{FF2B5EF4-FFF2-40B4-BE49-F238E27FC236}">
              <a16:creationId xmlns:a16="http://schemas.microsoft.com/office/drawing/2014/main" id="{00000000-0008-0000-0500-000066080000}"/>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51" name="Text Box 16">
          <a:extLst>
            <a:ext uri="{FF2B5EF4-FFF2-40B4-BE49-F238E27FC236}">
              <a16:creationId xmlns:a16="http://schemas.microsoft.com/office/drawing/2014/main" id="{00000000-0008-0000-0500-00006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52" name="Text Box 17">
          <a:extLst>
            <a:ext uri="{FF2B5EF4-FFF2-40B4-BE49-F238E27FC236}">
              <a16:creationId xmlns:a16="http://schemas.microsoft.com/office/drawing/2014/main" id="{00000000-0008-0000-0500-000068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53" name="Text Box 18">
          <a:extLst>
            <a:ext uri="{FF2B5EF4-FFF2-40B4-BE49-F238E27FC236}">
              <a16:creationId xmlns:a16="http://schemas.microsoft.com/office/drawing/2014/main" id="{00000000-0008-0000-0500-000069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54" name="Text Box 19">
          <a:extLst>
            <a:ext uri="{FF2B5EF4-FFF2-40B4-BE49-F238E27FC236}">
              <a16:creationId xmlns:a16="http://schemas.microsoft.com/office/drawing/2014/main" id="{00000000-0008-0000-0500-00006A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55" name="Text Box 16">
          <a:extLst>
            <a:ext uri="{FF2B5EF4-FFF2-40B4-BE49-F238E27FC236}">
              <a16:creationId xmlns:a16="http://schemas.microsoft.com/office/drawing/2014/main" id="{00000000-0008-0000-0500-00006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56" name="Text Box 17">
          <a:extLst>
            <a:ext uri="{FF2B5EF4-FFF2-40B4-BE49-F238E27FC236}">
              <a16:creationId xmlns:a16="http://schemas.microsoft.com/office/drawing/2014/main" id="{00000000-0008-0000-0500-00006C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57" name="Text Box 18">
          <a:extLst>
            <a:ext uri="{FF2B5EF4-FFF2-40B4-BE49-F238E27FC236}">
              <a16:creationId xmlns:a16="http://schemas.microsoft.com/office/drawing/2014/main" id="{00000000-0008-0000-0500-00006D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58" name="Text Box 19">
          <a:extLst>
            <a:ext uri="{FF2B5EF4-FFF2-40B4-BE49-F238E27FC236}">
              <a16:creationId xmlns:a16="http://schemas.microsoft.com/office/drawing/2014/main" id="{00000000-0008-0000-0500-00006E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2159" name="Text Box 16">
          <a:extLst>
            <a:ext uri="{FF2B5EF4-FFF2-40B4-BE49-F238E27FC236}">
              <a16:creationId xmlns:a16="http://schemas.microsoft.com/office/drawing/2014/main" id="{00000000-0008-0000-0500-00006F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2160" name="Text Box 17">
          <a:extLst>
            <a:ext uri="{FF2B5EF4-FFF2-40B4-BE49-F238E27FC236}">
              <a16:creationId xmlns:a16="http://schemas.microsoft.com/office/drawing/2014/main" id="{00000000-0008-0000-0500-000070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2161" name="Text Box 18">
          <a:extLst>
            <a:ext uri="{FF2B5EF4-FFF2-40B4-BE49-F238E27FC236}">
              <a16:creationId xmlns:a16="http://schemas.microsoft.com/office/drawing/2014/main" id="{00000000-0008-0000-0500-000071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2162" name="Text Box 19">
          <a:extLst>
            <a:ext uri="{FF2B5EF4-FFF2-40B4-BE49-F238E27FC236}">
              <a16:creationId xmlns:a16="http://schemas.microsoft.com/office/drawing/2014/main" id="{00000000-0008-0000-0500-000072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014"/>
    <xdr:sp macro="" textlink="">
      <xdr:nvSpPr>
        <xdr:cNvPr id="2163" name="Text Box 15">
          <a:extLst>
            <a:ext uri="{FF2B5EF4-FFF2-40B4-BE49-F238E27FC236}">
              <a16:creationId xmlns:a16="http://schemas.microsoft.com/office/drawing/2014/main" id="{00000000-0008-0000-0500-000073080000}"/>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64" name="Text Box 16">
          <a:extLst>
            <a:ext uri="{FF2B5EF4-FFF2-40B4-BE49-F238E27FC236}">
              <a16:creationId xmlns:a16="http://schemas.microsoft.com/office/drawing/2014/main" id="{00000000-0008-0000-0500-00007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65" name="Text Box 17">
          <a:extLst>
            <a:ext uri="{FF2B5EF4-FFF2-40B4-BE49-F238E27FC236}">
              <a16:creationId xmlns:a16="http://schemas.microsoft.com/office/drawing/2014/main" id="{00000000-0008-0000-0500-000075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66" name="Text Box 18">
          <a:extLst>
            <a:ext uri="{FF2B5EF4-FFF2-40B4-BE49-F238E27FC236}">
              <a16:creationId xmlns:a16="http://schemas.microsoft.com/office/drawing/2014/main" id="{00000000-0008-0000-0500-000076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67" name="Text Box 19">
          <a:extLst>
            <a:ext uri="{FF2B5EF4-FFF2-40B4-BE49-F238E27FC236}">
              <a16:creationId xmlns:a16="http://schemas.microsoft.com/office/drawing/2014/main" id="{00000000-0008-0000-0500-00007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442269"/>
    <xdr:sp macro="" textlink="">
      <xdr:nvSpPr>
        <xdr:cNvPr id="2168" name="Text Box 15">
          <a:extLst>
            <a:ext uri="{FF2B5EF4-FFF2-40B4-BE49-F238E27FC236}">
              <a16:creationId xmlns:a16="http://schemas.microsoft.com/office/drawing/2014/main" id="{00000000-0008-0000-0500-000078080000}"/>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69" name="Text Box 16">
          <a:extLst>
            <a:ext uri="{FF2B5EF4-FFF2-40B4-BE49-F238E27FC236}">
              <a16:creationId xmlns:a16="http://schemas.microsoft.com/office/drawing/2014/main" id="{00000000-0008-0000-0500-000079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70" name="Text Box 17">
          <a:extLst>
            <a:ext uri="{FF2B5EF4-FFF2-40B4-BE49-F238E27FC236}">
              <a16:creationId xmlns:a16="http://schemas.microsoft.com/office/drawing/2014/main" id="{00000000-0008-0000-0500-00007A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71" name="Text Box 18">
          <a:extLst>
            <a:ext uri="{FF2B5EF4-FFF2-40B4-BE49-F238E27FC236}">
              <a16:creationId xmlns:a16="http://schemas.microsoft.com/office/drawing/2014/main" id="{00000000-0008-0000-0500-00007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2" name="Text Box 16">
          <a:extLst>
            <a:ext uri="{FF2B5EF4-FFF2-40B4-BE49-F238E27FC236}">
              <a16:creationId xmlns:a16="http://schemas.microsoft.com/office/drawing/2014/main" id="{00000000-0008-0000-0500-00007C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3" name="Text Box 17">
          <a:extLst>
            <a:ext uri="{FF2B5EF4-FFF2-40B4-BE49-F238E27FC236}">
              <a16:creationId xmlns:a16="http://schemas.microsoft.com/office/drawing/2014/main" id="{00000000-0008-0000-0500-00007D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4" name="Text Box 18">
          <a:extLst>
            <a:ext uri="{FF2B5EF4-FFF2-40B4-BE49-F238E27FC236}">
              <a16:creationId xmlns:a16="http://schemas.microsoft.com/office/drawing/2014/main" id="{00000000-0008-0000-0500-00007E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5" name="Text Box 19">
          <a:extLst>
            <a:ext uri="{FF2B5EF4-FFF2-40B4-BE49-F238E27FC236}">
              <a16:creationId xmlns:a16="http://schemas.microsoft.com/office/drawing/2014/main" id="{00000000-0008-0000-0500-00007F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6" name="Text Box 16">
          <a:extLst>
            <a:ext uri="{FF2B5EF4-FFF2-40B4-BE49-F238E27FC236}">
              <a16:creationId xmlns:a16="http://schemas.microsoft.com/office/drawing/2014/main" id="{00000000-0008-0000-0500-000080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7" name="Text Box 17">
          <a:extLst>
            <a:ext uri="{FF2B5EF4-FFF2-40B4-BE49-F238E27FC236}">
              <a16:creationId xmlns:a16="http://schemas.microsoft.com/office/drawing/2014/main" id="{00000000-0008-0000-0500-000081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8" name="Text Box 18">
          <a:extLst>
            <a:ext uri="{FF2B5EF4-FFF2-40B4-BE49-F238E27FC236}">
              <a16:creationId xmlns:a16="http://schemas.microsoft.com/office/drawing/2014/main" id="{00000000-0008-0000-0500-000082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2179" name="Text Box 15">
          <a:extLst>
            <a:ext uri="{FF2B5EF4-FFF2-40B4-BE49-F238E27FC236}">
              <a16:creationId xmlns:a16="http://schemas.microsoft.com/office/drawing/2014/main" id="{00000000-0008-0000-0500-00008308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80" name="Text Box 16">
          <a:extLst>
            <a:ext uri="{FF2B5EF4-FFF2-40B4-BE49-F238E27FC236}">
              <a16:creationId xmlns:a16="http://schemas.microsoft.com/office/drawing/2014/main" id="{00000000-0008-0000-0500-00008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81" name="Text Box 17">
          <a:extLst>
            <a:ext uri="{FF2B5EF4-FFF2-40B4-BE49-F238E27FC236}">
              <a16:creationId xmlns:a16="http://schemas.microsoft.com/office/drawing/2014/main" id="{00000000-0008-0000-0500-000085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82" name="Text Box 18">
          <a:extLst>
            <a:ext uri="{FF2B5EF4-FFF2-40B4-BE49-F238E27FC236}">
              <a16:creationId xmlns:a16="http://schemas.microsoft.com/office/drawing/2014/main" id="{00000000-0008-0000-0500-000086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83" name="Text Box 19">
          <a:extLst>
            <a:ext uri="{FF2B5EF4-FFF2-40B4-BE49-F238E27FC236}">
              <a16:creationId xmlns:a16="http://schemas.microsoft.com/office/drawing/2014/main" id="{00000000-0008-0000-0500-00008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84" name="Text Box 16">
          <a:extLst>
            <a:ext uri="{FF2B5EF4-FFF2-40B4-BE49-F238E27FC236}">
              <a16:creationId xmlns:a16="http://schemas.microsoft.com/office/drawing/2014/main" id="{00000000-0008-0000-0500-000088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85" name="Text Box 17">
          <a:extLst>
            <a:ext uri="{FF2B5EF4-FFF2-40B4-BE49-F238E27FC236}">
              <a16:creationId xmlns:a16="http://schemas.microsoft.com/office/drawing/2014/main" id="{00000000-0008-0000-0500-000089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86" name="Text Box 18">
          <a:extLst>
            <a:ext uri="{FF2B5EF4-FFF2-40B4-BE49-F238E27FC236}">
              <a16:creationId xmlns:a16="http://schemas.microsoft.com/office/drawing/2014/main" id="{00000000-0008-0000-0500-00008A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87" name="Text Box 19">
          <a:extLst>
            <a:ext uri="{FF2B5EF4-FFF2-40B4-BE49-F238E27FC236}">
              <a16:creationId xmlns:a16="http://schemas.microsoft.com/office/drawing/2014/main" id="{00000000-0008-0000-0500-00008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21</xdr:row>
      <xdr:rowOff>0</xdr:rowOff>
    </xdr:from>
    <xdr:ext cx="95250" cy="171450"/>
    <xdr:sp macro="" textlink="">
      <xdr:nvSpPr>
        <xdr:cNvPr id="2188" name="Text Box 16">
          <a:extLst>
            <a:ext uri="{FF2B5EF4-FFF2-40B4-BE49-F238E27FC236}">
              <a16:creationId xmlns:a16="http://schemas.microsoft.com/office/drawing/2014/main" id="{00000000-0008-0000-0500-00008C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21</xdr:row>
      <xdr:rowOff>0</xdr:rowOff>
    </xdr:from>
    <xdr:ext cx="95250" cy="171450"/>
    <xdr:sp macro="" textlink="">
      <xdr:nvSpPr>
        <xdr:cNvPr id="2189" name="Text Box 17">
          <a:extLst>
            <a:ext uri="{FF2B5EF4-FFF2-40B4-BE49-F238E27FC236}">
              <a16:creationId xmlns:a16="http://schemas.microsoft.com/office/drawing/2014/main" id="{00000000-0008-0000-0500-00008D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21</xdr:row>
      <xdr:rowOff>0</xdr:rowOff>
    </xdr:from>
    <xdr:ext cx="95250" cy="171450"/>
    <xdr:sp macro="" textlink="">
      <xdr:nvSpPr>
        <xdr:cNvPr id="2190" name="Text Box 18">
          <a:extLst>
            <a:ext uri="{FF2B5EF4-FFF2-40B4-BE49-F238E27FC236}">
              <a16:creationId xmlns:a16="http://schemas.microsoft.com/office/drawing/2014/main" id="{00000000-0008-0000-0500-00008E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21</xdr:row>
      <xdr:rowOff>0</xdr:rowOff>
    </xdr:from>
    <xdr:ext cx="95250" cy="171450"/>
    <xdr:sp macro="" textlink="">
      <xdr:nvSpPr>
        <xdr:cNvPr id="2191" name="Text Box 19">
          <a:extLst>
            <a:ext uri="{FF2B5EF4-FFF2-40B4-BE49-F238E27FC236}">
              <a16:creationId xmlns:a16="http://schemas.microsoft.com/office/drawing/2014/main" id="{00000000-0008-0000-0500-00008F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014"/>
    <xdr:sp macro="" textlink="">
      <xdr:nvSpPr>
        <xdr:cNvPr id="2192" name="Text Box 15">
          <a:extLst>
            <a:ext uri="{FF2B5EF4-FFF2-40B4-BE49-F238E27FC236}">
              <a16:creationId xmlns:a16="http://schemas.microsoft.com/office/drawing/2014/main" id="{00000000-0008-0000-0500-000090080000}"/>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93" name="Text Box 16">
          <a:extLst>
            <a:ext uri="{FF2B5EF4-FFF2-40B4-BE49-F238E27FC236}">
              <a16:creationId xmlns:a16="http://schemas.microsoft.com/office/drawing/2014/main" id="{00000000-0008-0000-0500-000091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94" name="Text Box 17">
          <a:extLst>
            <a:ext uri="{FF2B5EF4-FFF2-40B4-BE49-F238E27FC236}">
              <a16:creationId xmlns:a16="http://schemas.microsoft.com/office/drawing/2014/main" id="{00000000-0008-0000-0500-000092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95" name="Text Box 18">
          <a:extLst>
            <a:ext uri="{FF2B5EF4-FFF2-40B4-BE49-F238E27FC236}">
              <a16:creationId xmlns:a16="http://schemas.microsoft.com/office/drawing/2014/main" id="{00000000-0008-0000-0500-000093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96" name="Text Box 19">
          <a:extLst>
            <a:ext uri="{FF2B5EF4-FFF2-40B4-BE49-F238E27FC236}">
              <a16:creationId xmlns:a16="http://schemas.microsoft.com/office/drawing/2014/main" id="{00000000-0008-0000-0500-00009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97" name="Text Box 16">
          <a:extLst>
            <a:ext uri="{FF2B5EF4-FFF2-40B4-BE49-F238E27FC236}">
              <a16:creationId xmlns:a16="http://schemas.microsoft.com/office/drawing/2014/main" id="{00000000-0008-0000-0500-000095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98" name="Text Box 17">
          <a:extLst>
            <a:ext uri="{FF2B5EF4-FFF2-40B4-BE49-F238E27FC236}">
              <a16:creationId xmlns:a16="http://schemas.microsoft.com/office/drawing/2014/main" id="{00000000-0008-0000-0500-000096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15875</xdr:rowOff>
    </xdr:from>
    <xdr:ext cx="95250" cy="171450"/>
    <xdr:sp macro="" textlink="">
      <xdr:nvSpPr>
        <xdr:cNvPr id="2199" name="Text Box 18">
          <a:extLst>
            <a:ext uri="{FF2B5EF4-FFF2-40B4-BE49-F238E27FC236}">
              <a16:creationId xmlns:a16="http://schemas.microsoft.com/office/drawing/2014/main" id="{00000000-0008-0000-0500-000097080000}"/>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200" name="Text Box 16">
          <a:extLst>
            <a:ext uri="{FF2B5EF4-FFF2-40B4-BE49-F238E27FC236}">
              <a16:creationId xmlns:a16="http://schemas.microsoft.com/office/drawing/2014/main" id="{00000000-0008-0000-0500-000098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201" name="Text Box 17">
          <a:extLst>
            <a:ext uri="{FF2B5EF4-FFF2-40B4-BE49-F238E27FC236}">
              <a16:creationId xmlns:a16="http://schemas.microsoft.com/office/drawing/2014/main" id="{00000000-0008-0000-0500-000099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202" name="Text Box 18">
          <a:extLst>
            <a:ext uri="{FF2B5EF4-FFF2-40B4-BE49-F238E27FC236}">
              <a16:creationId xmlns:a16="http://schemas.microsoft.com/office/drawing/2014/main" id="{00000000-0008-0000-0500-00009A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203" name="Text Box 19">
          <a:extLst>
            <a:ext uri="{FF2B5EF4-FFF2-40B4-BE49-F238E27FC236}">
              <a16:creationId xmlns:a16="http://schemas.microsoft.com/office/drawing/2014/main" id="{00000000-0008-0000-0500-00009B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204" name="Text Box 16">
          <a:extLst>
            <a:ext uri="{FF2B5EF4-FFF2-40B4-BE49-F238E27FC236}">
              <a16:creationId xmlns:a16="http://schemas.microsoft.com/office/drawing/2014/main" id="{00000000-0008-0000-0500-00009C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8496"/>
    <xdr:sp macro="" textlink="">
      <xdr:nvSpPr>
        <xdr:cNvPr id="2205" name="Text Box 15">
          <a:extLst>
            <a:ext uri="{FF2B5EF4-FFF2-40B4-BE49-F238E27FC236}">
              <a16:creationId xmlns:a16="http://schemas.microsoft.com/office/drawing/2014/main" id="{00000000-0008-0000-0500-00009D08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206" name="Text Box 15">
          <a:extLst>
            <a:ext uri="{FF2B5EF4-FFF2-40B4-BE49-F238E27FC236}">
              <a16:creationId xmlns:a16="http://schemas.microsoft.com/office/drawing/2014/main" id="{00000000-0008-0000-0500-00009E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2208" name="Text Box 15">
          <a:extLst>
            <a:ext uri="{FF2B5EF4-FFF2-40B4-BE49-F238E27FC236}">
              <a16:creationId xmlns:a16="http://schemas.microsoft.com/office/drawing/2014/main" id="{00000000-0008-0000-0500-0000A0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2209" name="Text Box 15">
          <a:extLst>
            <a:ext uri="{FF2B5EF4-FFF2-40B4-BE49-F238E27FC236}">
              <a16:creationId xmlns:a16="http://schemas.microsoft.com/office/drawing/2014/main" id="{00000000-0008-0000-0500-0000A1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2210" name="Text Box 15">
          <a:extLst>
            <a:ext uri="{FF2B5EF4-FFF2-40B4-BE49-F238E27FC236}">
              <a16:creationId xmlns:a16="http://schemas.microsoft.com/office/drawing/2014/main" id="{00000000-0008-0000-0500-0000A208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11" name="Text Box 16">
          <a:extLst>
            <a:ext uri="{FF2B5EF4-FFF2-40B4-BE49-F238E27FC236}">
              <a16:creationId xmlns:a16="http://schemas.microsoft.com/office/drawing/2014/main" id="{00000000-0008-0000-0500-0000A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12" name="Text Box 17">
          <a:extLst>
            <a:ext uri="{FF2B5EF4-FFF2-40B4-BE49-F238E27FC236}">
              <a16:creationId xmlns:a16="http://schemas.microsoft.com/office/drawing/2014/main" id="{00000000-0008-0000-0500-0000A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13" name="Text Box 18">
          <a:extLst>
            <a:ext uri="{FF2B5EF4-FFF2-40B4-BE49-F238E27FC236}">
              <a16:creationId xmlns:a16="http://schemas.microsoft.com/office/drawing/2014/main" id="{00000000-0008-0000-0500-0000A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14" name="Text Box 19">
          <a:extLst>
            <a:ext uri="{FF2B5EF4-FFF2-40B4-BE49-F238E27FC236}">
              <a16:creationId xmlns:a16="http://schemas.microsoft.com/office/drawing/2014/main" id="{00000000-0008-0000-0500-0000A6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15" name="Text Box 16">
          <a:extLst>
            <a:ext uri="{FF2B5EF4-FFF2-40B4-BE49-F238E27FC236}">
              <a16:creationId xmlns:a16="http://schemas.microsoft.com/office/drawing/2014/main" id="{00000000-0008-0000-0500-0000A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16" name="Text Box 17">
          <a:extLst>
            <a:ext uri="{FF2B5EF4-FFF2-40B4-BE49-F238E27FC236}">
              <a16:creationId xmlns:a16="http://schemas.microsoft.com/office/drawing/2014/main" id="{00000000-0008-0000-0500-0000A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17" name="Text Box 18">
          <a:extLst>
            <a:ext uri="{FF2B5EF4-FFF2-40B4-BE49-F238E27FC236}">
              <a16:creationId xmlns:a16="http://schemas.microsoft.com/office/drawing/2014/main" id="{00000000-0008-0000-0500-0000A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18" name="Text Box 19">
          <a:extLst>
            <a:ext uri="{FF2B5EF4-FFF2-40B4-BE49-F238E27FC236}">
              <a16:creationId xmlns:a16="http://schemas.microsoft.com/office/drawing/2014/main" id="{00000000-0008-0000-0500-0000AA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19" name="Text Box 16">
          <a:extLst>
            <a:ext uri="{FF2B5EF4-FFF2-40B4-BE49-F238E27FC236}">
              <a16:creationId xmlns:a16="http://schemas.microsoft.com/office/drawing/2014/main" id="{00000000-0008-0000-0500-0000AB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20" name="Text Box 17">
          <a:extLst>
            <a:ext uri="{FF2B5EF4-FFF2-40B4-BE49-F238E27FC236}">
              <a16:creationId xmlns:a16="http://schemas.microsoft.com/office/drawing/2014/main" id="{00000000-0008-0000-0500-0000AC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21" name="Text Box 18">
          <a:extLst>
            <a:ext uri="{FF2B5EF4-FFF2-40B4-BE49-F238E27FC236}">
              <a16:creationId xmlns:a16="http://schemas.microsoft.com/office/drawing/2014/main" id="{00000000-0008-0000-0500-0000AD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22" name="Text Box 19">
          <a:extLst>
            <a:ext uri="{FF2B5EF4-FFF2-40B4-BE49-F238E27FC236}">
              <a16:creationId xmlns:a16="http://schemas.microsoft.com/office/drawing/2014/main" id="{00000000-0008-0000-0500-0000AE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223" name="Text Box 15">
          <a:extLst>
            <a:ext uri="{FF2B5EF4-FFF2-40B4-BE49-F238E27FC236}">
              <a16:creationId xmlns:a16="http://schemas.microsoft.com/office/drawing/2014/main" id="{00000000-0008-0000-0500-0000AF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24" name="Text Box 16">
          <a:extLst>
            <a:ext uri="{FF2B5EF4-FFF2-40B4-BE49-F238E27FC236}">
              <a16:creationId xmlns:a16="http://schemas.microsoft.com/office/drawing/2014/main" id="{00000000-0008-0000-0500-0000B0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25" name="Text Box 17">
          <a:extLst>
            <a:ext uri="{FF2B5EF4-FFF2-40B4-BE49-F238E27FC236}">
              <a16:creationId xmlns:a16="http://schemas.microsoft.com/office/drawing/2014/main" id="{00000000-0008-0000-0500-0000B1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26" name="Text Box 18">
          <a:extLst>
            <a:ext uri="{FF2B5EF4-FFF2-40B4-BE49-F238E27FC236}">
              <a16:creationId xmlns:a16="http://schemas.microsoft.com/office/drawing/2014/main" id="{00000000-0008-0000-0500-0000B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27" name="Text Box 19">
          <a:extLst>
            <a:ext uri="{FF2B5EF4-FFF2-40B4-BE49-F238E27FC236}">
              <a16:creationId xmlns:a16="http://schemas.microsoft.com/office/drawing/2014/main" id="{00000000-0008-0000-0500-0000B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28" name="Text Box 16">
          <a:extLst>
            <a:ext uri="{FF2B5EF4-FFF2-40B4-BE49-F238E27FC236}">
              <a16:creationId xmlns:a16="http://schemas.microsoft.com/office/drawing/2014/main" id="{00000000-0008-0000-0500-0000B4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29" name="Text Box 17">
          <a:extLst>
            <a:ext uri="{FF2B5EF4-FFF2-40B4-BE49-F238E27FC236}">
              <a16:creationId xmlns:a16="http://schemas.microsoft.com/office/drawing/2014/main" id="{00000000-0008-0000-0500-0000B5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30" name="Text Box 18">
          <a:extLst>
            <a:ext uri="{FF2B5EF4-FFF2-40B4-BE49-F238E27FC236}">
              <a16:creationId xmlns:a16="http://schemas.microsoft.com/office/drawing/2014/main" id="{00000000-0008-0000-0500-0000B6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1" name="Text Box 16">
          <a:extLst>
            <a:ext uri="{FF2B5EF4-FFF2-40B4-BE49-F238E27FC236}">
              <a16:creationId xmlns:a16="http://schemas.microsoft.com/office/drawing/2014/main" id="{00000000-0008-0000-0500-0000B7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2" name="Text Box 17">
          <a:extLst>
            <a:ext uri="{FF2B5EF4-FFF2-40B4-BE49-F238E27FC236}">
              <a16:creationId xmlns:a16="http://schemas.microsoft.com/office/drawing/2014/main" id="{00000000-0008-0000-0500-0000B8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3" name="Text Box 18">
          <a:extLst>
            <a:ext uri="{FF2B5EF4-FFF2-40B4-BE49-F238E27FC236}">
              <a16:creationId xmlns:a16="http://schemas.microsoft.com/office/drawing/2014/main" id="{00000000-0008-0000-0500-0000B9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4" name="Text Box 19">
          <a:extLst>
            <a:ext uri="{FF2B5EF4-FFF2-40B4-BE49-F238E27FC236}">
              <a16:creationId xmlns:a16="http://schemas.microsoft.com/office/drawing/2014/main" id="{00000000-0008-0000-0500-0000B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5" name="Text Box 16">
          <a:extLst>
            <a:ext uri="{FF2B5EF4-FFF2-40B4-BE49-F238E27FC236}">
              <a16:creationId xmlns:a16="http://schemas.microsoft.com/office/drawing/2014/main" id="{00000000-0008-0000-0500-0000BB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6" name="Text Box 17">
          <a:extLst>
            <a:ext uri="{FF2B5EF4-FFF2-40B4-BE49-F238E27FC236}">
              <a16:creationId xmlns:a16="http://schemas.microsoft.com/office/drawing/2014/main" id="{00000000-0008-0000-0500-0000BC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7" name="Text Box 18">
          <a:extLst>
            <a:ext uri="{FF2B5EF4-FFF2-40B4-BE49-F238E27FC236}">
              <a16:creationId xmlns:a16="http://schemas.microsoft.com/office/drawing/2014/main" id="{00000000-0008-0000-0500-0000BD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8" name="Text Box 19">
          <a:extLst>
            <a:ext uri="{FF2B5EF4-FFF2-40B4-BE49-F238E27FC236}">
              <a16:creationId xmlns:a16="http://schemas.microsoft.com/office/drawing/2014/main" id="{00000000-0008-0000-0500-0000BE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56743"/>
    <xdr:sp macro="" textlink="">
      <xdr:nvSpPr>
        <xdr:cNvPr id="2239" name="Text Box 15">
          <a:extLst>
            <a:ext uri="{FF2B5EF4-FFF2-40B4-BE49-F238E27FC236}">
              <a16:creationId xmlns:a16="http://schemas.microsoft.com/office/drawing/2014/main" id="{00000000-0008-0000-0500-0000BF08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240" name="Text Box 15">
          <a:extLst>
            <a:ext uri="{FF2B5EF4-FFF2-40B4-BE49-F238E27FC236}">
              <a16:creationId xmlns:a16="http://schemas.microsoft.com/office/drawing/2014/main" id="{00000000-0008-0000-0500-0000C0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2242" name="Text Box 15">
          <a:extLst>
            <a:ext uri="{FF2B5EF4-FFF2-40B4-BE49-F238E27FC236}">
              <a16:creationId xmlns:a16="http://schemas.microsoft.com/office/drawing/2014/main" id="{00000000-0008-0000-0500-0000C2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2243" name="Text Box 15">
          <a:extLst>
            <a:ext uri="{FF2B5EF4-FFF2-40B4-BE49-F238E27FC236}">
              <a16:creationId xmlns:a16="http://schemas.microsoft.com/office/drawing/2014/main" id="{00000000-0008-0000-0500-0000C3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213632"/>
    <xdr:sp macro="" textlink="">
      <xdr:nvSpPr>
        <xdr:cNvPr id="2244" name="Text Box 15">
          <a:extLst>
            <a:ext uri="{FF2B5EF4-FFF2-40B4-BE49-F238E27FC236}">
              <a16:creationId xmlns:a16="http://schemas.microsoft.com/office/drawing/2014/main" id="{00000000-0008-0000-0500-0000C408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45" name="Text Box 16">
          <a:extLst>
            <a:ext uri="{FF2B5EF4-FFF2-40B4-BE49-F238E27FC236}">
              <a16:creationId xmlns:a16="http://schemas.microsoft.com/office/drawing/2014/main" id="{00000000-0008-0000-0500-0000C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46" name="Text Box 17">
          <a:extLst>
            <a:ext uri="{FF2B5EF4-FFF2-40B4-BE49-F238E27FC236}">
              <a16:creationId xmlns:a16="http://schemas.microsoft.com/office/drawing/2014/main" id="{00000000-0008-0000-0500-0000C6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47" name="Text Box 18">
          <a:extLst>
            <a:ext uri="{FF2B5EF4-FFF2-40B4-BE49-F238E27FC236}">
              <a16:creationId xmlns:a16="http://schemas.microsoft.com/office/drawing/2014/main" id="{00000000-0008-0000-0500-0000C7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48" name="Text Box 19">
          <a:extLst>
            <a:ext uri="{FF2B5EF4-FFF2-40B4-BE49-F238E27FC236}">
              <a16:creationId xmlns:a16="http://schemas.microsoft.com/office/drawing/2014/main" id="{00000000-0008-0000-0500-0000C8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49" name="Text Box 16">
          <a:extLst>
            <a:ext uri="{FF2B5EF4-FFF2-40B4-BE49-F238E27FC236}">
              <a16:creationId xmlns:a16="http://schemas.microsoft.com/office/drawing/2014/main" id="{00000000-0008-0000-0500-0000C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50" name="Text Box 17">
          <a:extLst>
            <a:ext uri="{FF2B5EF4-FFF2-40B4-BE49-F238E27FC236}">
              <a16:creationId xmlns:a16="http://schemas.microsoft.com/office/drawing/2014/main" id="{00000000-0008-0000-0500-0000CA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51" name="Text Box 18">
          <a:extLst>
            <a:ext uri="{FF2B5EF4-FFF2-40B4-BE49-F238E27FC236}">
              <a16:creationId xmlns:a16="http://schemas.microsoft.com/office/drawing/2014/main" id="{00000000-0008-0000-0500-0000CB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52" name="Text Box 19">
          <a:extLst>
            <a:ext uri="{FF2B5EF4-FFF2-40B4-BE49-F238E27FC236}">
              <a16:creationId xmlns:a16="http://schemas.microsoft.com/office/drawing/2014/main" id="{00000000-0008-0000-0500-0000CC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53" name="Text Box 16">
          <a:extLst>
            <a:ext uri="{FF2B5EF4-FFF2-40B4-BE49-F238E27FC236}">
              <a16:creationId xmlns:a16="http://schemas.microsoft.com/office/drawing/2014/main" id="{00000000-0008-0000-0500-0000CD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54" name="Text Box 17">
          <a:extLst>
            <a:ext uri="{FF2B5EF4-FFF2-40B4-BE49-F238E27FC236}">
              <a16:creationId xmlns:a16="http://schemas.microsoft.com/office/drawing/2014/main" id="{00000000-0008-0000-0500-0000CE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55" name="Text Box 18">
          <a:extLst>
            <a:ext uri="{FF2B5EF4-FFF2-40B4-BE49-F238E27FC236}">
              <a16:creationId xmlns:a16="http://schemas.microsoft.com/office/drawing/2014/main" id="{00000000-0008-0000-0500-0000CF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56" name="Text Box 19">
          <a:extLst>
            <a:ext uri="{FF2B5EF4-FFF2-40B4-BE49-F238E27FC236}">
              <a16:creationId xmlns:a16="http://schemas.microsoft.com/office/drawing/2014/main" id="{00000000-0008-0000-0500-0000D0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257" name="Text Box 15">
          <a:extLst>
            <a:ext uri="{FF2B5EF4-FFF2-40B4-BE49-F238E27FC236}">
              <a16:creationId xmlns:a16="http://schemas.microsoft.com/office/drawing/2014/main" id="{00000000-0008-0000-0500-0000D1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58" name="Text Box 16">
          <a:extLst>
            <a:ext uri="{FF2B5EF4-FFF2-40B4-BE49-F238E27FC236}">
              <a16:creationId xmlns:a16="http://schemas.microsoft.com/office/drawing/2014/main" id="{00000000-0008-0000-0500-0000D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59" name="Text Box 17">
          <a:extLst>
            <a:ext uri="{FF2B5EF4-FFF2-40B4-BE49-F238E27FC236}">
              <a16:creationId xmlns:a16="http://schemas.microsoft.com/office/drawing/2014/main" id="{00000000-0008-0000-0500-0000D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60" name="Text Box 18">
          <a:extLst>
            <a:ext uri="{FF2B5EF4-FFF2-40B4-BE49-F238E27FC236}">
              <a16:creationId xmlns:a16="http://schemas.microsoft.com/office/drawing/2014/main" id="{00000000-0008-0000-0500-0000D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61" name="Text Box 19">
          <a:extLst>
            <a:ext uri="{FF2B5EF4-FFF2-40B4-BE49-F238E27FC236}">
              <a16:creationId xmlns:a16="http://schemas.microsoft.com/office/drawing/2014/main" id="{00000000-0008-0000-0500-0000D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504825</xdr:rowOff>
    </xdr:from>
    <xdr:ext cx="95250" cy="442269"/>
    <xdr:sp macro="" textlink="">
      <xdr:nvSpPr>
        <xdr:cNvPr id="2262" name="Text Box 15">
          <a:extLst>
            <a:ext uri="{FF2B5EF4-FFF2-40B4-BE49-F238E27FC236}">
              <a16:creationId xmlns:a16="http://schemas.microsoft.com/office/drawing/2014/main" id="{00000000-0008-0000-0500-0000D608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63" name="Text Box 16">
          <a:extLst>
            <a:ext uri="{FF2B5EF4-FFF2-40B4-BE49-F238E27FC236}">
              <a16:creationId xmlns:a16="http://schemas.microsoft.com/office/drawing/2014/main" id="{00000000-0008-0000-0500-0000D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64" name="Text Box 17">
          <a:extLst>
            <a:ext uri="{FF2B5EF4-FFF2-40B4-BE49-F238E27FC236}">
              <a16:creationId xmlns:a16="http://schemas.microsoft.com/office/drawing/2014/main" id="{00000000-0008-0000-0500-0000D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65" name="Text Box 18">
          <a:extLst>
            <a:ext uri="{FF2B5EF4-FFF2-40B4-BE49-F238E27FC236}">
              <a16:creationId xmlns:a16="http://schemas.microsoft.com/office/drawing/2014/main" id="{00000000-0008-0000-0500-0000D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66" name="Text Box 16">
          <a:extLst>
            <a:ext uri="{FF2B5EF4-FFF2-40B4-BE49-F238E27FC236}">
              <a16:creationId xmlns:a16="http://schemas.microsoft.com/office/drawing/2014/main" id="{00000000-0008-0000-0500-0000D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67" name="Text Box 17">
          <a:extLst>
            <a:ext uri="{FF2B5EF4-FFF2-40B4-BE49-F238E27FC236}">
              <a16:creationId xmlns:a16="http://schemas.microsoft.com/office/drawing/2014/main" id="{00000000-0008-0000-0500-0000DB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68" name="Text Box 18">
          <a:extLst>
            <a:ext uri="{FF2B5EF4-FFF2-40B4-BE49-F238E27FC236}">
              <a16:creationId xmlns:a16="http://schemas.microsoft.com/office/drawing/2014/main" id="{00000000-0008-0000-0500-0000DC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69" name="Text Box 19">
          <a:extLst>
            <a:ext uri="{FF2B5EF4-FFF2-40B4-BE49-F238E27FC236}">
              <a16:creationId xmlns:a16="http://schemas.microsoft.com/office/drawing/2014/main" id="{00000000-0008-0000-0500-0000DD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70" name="Text Box 16">
          <a:extLst>
            <a:ext uri="{FF2B5EF4-FFF2-40B4-BE49-F238E27FC236}">
              <a16:creationId xmlns:a16="http://schemas.microsoft.com/office/drawing/2014/main" id="{00000000-0008-0000-0500-0000DE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71" name="Text Box 17">
          <a:extLst>
            <a:ext uri="{FF2B5EF4-FFF2-40B4-BE49-F238E27FC236}">
              <a16:creationId xmlns:a16="http://schemas.microsoft.com/office/drawing/2014/main" id="{00000000-0008-0000-0500-0000DF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72" name="Text Box 18">
          <a:extLst>
            <a:ext uri="{FF2B5EF4-FFF2-40B4-BE49-F238E27FC236}">
              <a16:creationId xmlns:a16="http://schemas.microsoft.com/office/drawing/2014/main" id="{00000000-0008-0000-0500-0000E0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32</xdr:row>
      <xdr:rowOff>170392</xdr:rowOff>
    </xdr:from>
    <xdr:ext cx="95250" cy="213632"/>
    <xdr:sp macro="" textlink="">
      <xdr:nvSpPr>
        <xdr:cNvPr id="2273" name="Text Box 15">
          <a:extLst>
            <a:ext uri="{FF2B5EF4-FFF2-40B4-BE49-F238E27FC236}">
              <a16:creationId xmlns:a16="http://schemas.microsoft.com/office/drawing/2014/main" id="{00000000-0008-0000-0500-0000E108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74" name="Text Box 16">
          <a:extLst>
            <a:ext uri="{FF2B5EF4-FFF2-40B4-BE49-F238E27FC236}">
              <a16:creationId xmlns:a16="http://schemas.microsoft.com/office/drawing/2014/main" id="{00000000-0008-0000-0500-0000E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75" name="Text Box 17">
          <a:extLst>
            <a:ext uri="{FF2B5EF4-FFF2-40B4-BE49-F238E27FC236}">
              <a16:creationId xmlns:a16="http://schemas.microsoft.com/office/drawing/2014/main" id="{00000000-0008-0000-0500-0000E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76" name="Text Box 18">
          <a:extLst>
            <a:ext uri="{FF2B5EF4-FFF2-40B4-BE49-F238E27FC236}">
              <a16:creationId xmlns:a16="http://schemas.microsoft.com/office/drawing/2014/main" id="{00000000-0008-0000-0500-0000E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77" name="Text Box 19">
          <a:extLst>
            <a:ext uri="{FF2B5EF4-FFF2-40B4-BE49-F238E27FC236}">
              <a16:creationId xmlns:a16="http://schemas.microsoft.com/office/drawing/2014/main" id="{00000000-0008-0000-0500-0000E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78" name="Text Box 16">
          <a:extLst>
            <a:ext uri="{FF2B5EF4-FFF2-40B4-BE49-F238E27FC236}">
              <a16:creationId xmlns:a16="http://schemas.microsoft.com/office/drawing/2014/main" id="{00000000-0008-0000-0500-0000E6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79" name="Text Box 17">
          <a:extLst>
            <a:ext uri="{FF2B5EF4-FFF2-40B4-BE49-F238E27FC236}">
              <a16:creationId xmlns:a16="http://schemas.microsoft.com/office/drawing/2014/main" id="{00000000-0008-0000-0500-0000E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80" name="Text Box 18">
          <a:extLst>
            <a:ext uri="{FF2B5EF4-FFF2-40B4-BE49-F238E27FC236}">
              <a16:creationId xmlns:a16="http://schemas.microsoft.com/office/drawing/2014/main" id="{00000000-0008-0000-0500-0000E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81" name="Text Box 19">
          <a:extLst>
            <a:ext uri="{FF2B5EF4-FFF2-40B4-BE49-F238E27FC236}">
              <a16:creationId xmlns:a16="http://schemas.microsoft.com/office/drawing/2014/main" id="{00000000-0008-0000-0500-0000E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95250" cy="171450"/>
    <xdr:sp macro="" textlink="">
      <xdr:nvSpPr>
        <xdr:cNvPr id="2282" name="Text Box 16">
          <a:extLst>
            <a:ext uri="{FF2B5EF4-FFF2-40B4-BE49-F238E27FC236}">
              <a16:creationId xmlns:a16="http://schemas.microsoft.com/office/drawing/2014/main" id="{00000000-0008-0000-0500-0000EA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95250" cy="171450"/>
    <xdr:sp macro="" textlink="">
      <xdr:nvSpPr>
        <xdr:cNvPr id="2283" name="Text Box 17">
          <a:extLst>
            <a:ext uri="{FF2B5EF4-FFF2-40B4-BE49-F238E27FC236}">
              <a16:creationId xmlns:a16="http://schemas.microsoft.com/office/drawing/2014/main" id="{00000000-0008-0000-0500-0000EB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95250" cy="171450"/>
    <xdr:sp macro="" textlink="">
      <xdr:nvSpPr>
        <xdr:cNvPr id="2284" name="Text Box 18">
          <a:extLst>
            <a:ext uri="{FF2B5EF4-FFF2-40B4-BE49-F238E27FC236}">
              <a16:creationId xmlns:a16="http://schemas.microsoft.com/office/drawing/2014/main" id="{00000000-0008-0000-0500-0000EC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95250" cy="171450"/>
    <xdr:sp macro="" textlink="">
      <xdr:nvSpPr>
        <xdr:cNvPr id="2285" name="Text Box 19">
          <a:extLst>
            <a:ext uri="{FF2B5EF4-FFF2-40B4-BE49-F238E27FC236}">
              <a16:creationId xmlns:a16="http://schemas.microsoft.com/office/drawing/2014/main" id="{00000000-0008-0000-0500-0000ED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286" name="Text Box 15">
          <a:extLst>
            <a:ext uri="{FF2B5EF4-FFF2-40B4-BE49-F238E27FC236}">
              <a16:creationId xmlns:a16="http://schemas.microsoft.com/office/drawing/2014/main" id="{00000000-0008-0000-0500-0000EE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87" name="Text Box 16">
          <a:extLst>
            <a:ext uri="{FF2B5EF4-FFF2-40B4-BE49-F238E27FC236}">
              <a16:creationId xmlns:a16="http://schemas.microsoft.com/office/drawing/2014/main" id="{00000000-0008-0000-0500-0000EF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88" name="Text Box 17">
          <a:extLst>
            <a:ext uri="{FF2B5EF4-FFF2-40B4-BE49-F238E27FC236}">
              <a16:creationId xmlns:a16="http://schemas.microsoft.com/office/drawing/2014/main" id="{00000000-0008-0000-0500-0000F0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89" name="Text Box 18">
          <a:extLst>
            <a:ext uri="{FF2B5EF4-FFF2-40B4-BE49-F238E27FC236}">
              <a16:creationId xmlns:a16="http://schemas.microsoft.com/office/drawing/2014/main" id="{00000000-0008-0000-0500-0000F1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90" name="Text Box 19">
          <a:extLst>
            <a:ext uri="{FF2B5EF4-FFF2-40B4-BE49-F238E27FC236}">
              <a16:creationId xmlns:a16="http://schemas.microsoft.com/office/drawing/2014/main" id="{00000000-0008-0000-0500-0000F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91" name="Text Box 16">
          <a:extLst>
            <a:ext uri="{FF2B5EF4-FFF2-40B4-BE49-F238E27FC236}">
              <a16:creationId xmlns:a16="http://schemas.microsoft.com/office/drawing/2014/main" id="{00000000-0008-0000-0500-0000F3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92" name="Text Box 17">
          <a:extLst>
            <a:ext uri="{FF2B5EF4-FFF2-40B4-BE49-F238E27FC236}">
              <a16:creationId xmlns:a16="http://schemas.microsoft.com/office/drawing/2014/main" id="{00000000-0008-0000-0500-0000F4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32</xdr:row>
      <xdr:rowOff>15875</xdr:rowOff>
    </xdr:from>
    <xdr:ext cx="95250" cy="171450"/>
    <xdr:sp macro="" textlink="">
      <xdr:nvSpPr>
        <xdr:cNvPr id="2293" name="Text Box 18">
          <a:extLst>
            <a:ext uri="{FF2B5EF4-FFF2-40B4-BE49-F238E27FC236}">
              <a16:creationId xmlns:a16="http://schemas.microsoft.com/office/drawing/2014/main" id="{00000000-0008-0000-0500-0000F508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94" name="Text Box 16">
          <a:extLst>
            <a:ext uri="{FF2B5EF4-FFF2-40B4-BE49-F238E27FC236}">
              <a16:creationId xmlns:a16="http://schemas.microsoft.com/office/drawing/2014/main" id="{00000000-0008-0000-0500-0000F6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95" name="Text Box 17">
          <a:extLst>
            <a:ext uri="{FF2B5EF4-FFF2-40B4-BE49-F238E27FC236}">
              <a16:creationId xmlns:a16="http://schemas.microsoft.com/office/drawing/2014/main" id="{00000000-0008-0000-0500-0000F7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96" name="Text Box 18">
          <a:extLst>
            <a:ext uri="{FF2B5EF4-FFF2-40B4-BE49-F238E27FC236}">
              <a16:creationId xmlns:a16="http://schemas.microsoft.com/office/drawing/2014/main" id="{00000000-0008-0000-0500-0000F8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97" name="Text Box 19">
          <a:extLst>
            <a:ext uri="{FF2B5EF4-FFF2-40B4-BE49-F238E27FC236}">
              <a16:creationId xmlns:a16="http://schemas.microsoft.com/office/drawing/2014/main" id="{00000000-0008-0000-0500-0000F9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98" name="Text Box 16">
          <a:extLst>
            <a:ext uri="{FF2B5EF4-FFF2-40B4-BE49-F238E27FC236}">
              <a16:creationId xmlns:a16="http://schemas.microsoft.com/office/drawing/2014/main" id="{00000000-0008-0000-0500-0000F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2299" name="Text Box 15">
          <a:extLst>
            <a:ext uri="{FF2B5EF4-FFF2-40B4-BE49-F238E27FC236}">
              <a16:creationId xmlns:a16="http://schemas.microsoft.com/office/drawing/2014/main" id="{00000000-0008-0000-0500-0000FB08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442269"/>
    <xdr:sp macro="" textlink="">
      <xdr:nvSpPr>
        <xdr:cNvPr id="2300" name="Text Box 15">
          <a:extLst>
            <a:ext uri="{FF2B5EF4-FFF2-40B4-BE49-F238E27FC236}">
              <a16:creationId xmlns:a16="http://schemas.microsoft.com/office/drawing/2014/main" id="{00000000-0008-0000-0500-0000FC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2302" name="Text Box 15">
          <a:extLst>
            <a:ext uri="{FF2B5EF4-FFF2-40B4-BE49-F238E27FC236}">
              <a16:creationId xmlns:a16="http://schemas.microsoft.com/office/drawing/2014/main" id="{00000000-0008-0000-0500-0000FE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2303" name="Text Box 15">
          <a:extLst>
            <a:ext uri="{FF2B5EF4-FFF2-40B4-BE49-F238E27FC236}">
              <a16:creationId xmlns:a16="http://schemas.microsoft.com/office/drawing/2014/main" id="{00000000-0008-0000-0500-0000FF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32</xdr:row>
      <xdr:rowOff>170392</xdr:rowOff>
    </xdr:from>
    <xdr:ext cx="95250" cy="213632"/>
    <xdr:sp macro="" textlink="">
      <xdr:nvSpPr>
        <xdr:cNvPr id="2304" name="Text Box 15">
          <a:extLst>
            <a:ext uri="{FF2B5EF4-FFF2-40B4-BE49-F238E27FC236}">
              <a16:creationId xmlns:a16="http://schemas.microsoft.com/office/drawing/2014/main" id="{00000000-0008-0000-0500-000000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05" name="Text Box 16">
          <a:extLst>
            <a:ext uri="{FF2B5EF4-FFF2-40B4-BE49-F238E27FC236}">
              <a16:creationId xmlns:a16="http://schemas.microsoft.com/office/drawing/2014/main" id="{00000000-0008-0000-0500-00000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06" name="Text Box 17">
          <a:extLst>
            <a:ext uri="{FF2B5EF4-FFF2-40B4-BE49-F238E27FC236}">
              <a16:creationId xmlns:a16="http://schemas.microsoft.com/office/drawing/2014/main" id="{00000000-0008-0000-0500-00000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07" name="Text Box 18">
          <a:extLst>
            <a:ext uri="{FF2B5EF4-FFF2-40B4-BE49-F238E27FC236}">
              <a16:creationId xmlns:a16="http://schemas.microsoft.com/office/drawing/2014/main" id="{00000000-0008-0000-0500-00000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08" name="Text Box 19">
          <a:extLst>
            <a:ext uri="{FF2B5EF4-FFF2-40B4-BE49-F238E27FC236}">
              <a16:creationId xmlns:a16="http://schemas.microsoft.com/office/drawing/2014/main" id="{00000000-0008-0000-0500-00000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09" name="Text Box 16">
          <a:extLst>
            <a:ext uri="{FF2B5EF4-FFF2-40B4-BE49-F238E27FC236}">
              <a16:creationId xmlns:a16="http://schemas.microsoft.com/office/drawing/2014/main" id="{00000000-0008-0000-0500-00000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10" name="Text Box 17">
          <a:extLst>
            <a:ext uri="{FF2B5EF4-FFF2-40B4-BE49-F238E27FC236}">
              <a16:creationId xmlns:a16="http://schemas.microsoft.com/office/drawing/2014/main" id="{00000000-0008-0000-0500-00000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11" name="Text Box 18">
          <a:extLst>
            <a:ext uri="{FF2B5EF4-FFF2-40B4-BE49-F238E27FC236}">
              <a16:creationId xmlns:a16="http://schemas.microsoft.com/office/drawing/2014/main" id="{00000000-0008-0000-0500-00000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12" name="Text Box 19">
          <a:extLst>
            <a:ext uri="{FF2B5EF4-FFF2-40B4-BE49-F238E27FC236}">
              <a16:creationId xmlns:a16="http://schemas.microsoft.com/office/drawing/2014/main" id="{00000000-0008-0000-0500-00000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13" name="Text Box 16">
          <a:extLst>
            <a:ext uri="{FF2B5EF4-FFF2-40B4-BE49-F238E27FC236}">
              <a16:creationId xmlns:a16="http://schemas.microsoft.com/office/drawing/2014/main" id="{00000000-0008-0000-0500-00000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14" name="Text Box 17">
          <a:extLst>
            <a:ext uri="{FF2B5EF4-FFF2-40B4-BE49-F238E27FC236}">
              <a16:creationId xmlns:a16="http://schemas.microsoft.com/office/drawing/2014/main" id="{00000000-0008-0000-0500-00000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15" name="Text Box 18">
          <a:extLst>
            <a:ext uri="{FF2B5EF4-FFF2-40B4-BE49-F238E27FC236}">
              <a16:creationId xmlns:a16="http://schemas.microsoft.com/office/drawing/2014/main" id="{00000000-0008-0000-0500-00000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16" name="Text Box 19">
          <a:extLst>
            <a:ext uri="{FF2B5EF4-FFF2-40B4-BE49-F238E27FC236}">
              <a16:creationId xmlns:a16="http://schemas.microsoft.com/office/drawing/2014/main" id="{00000000-0008-0000-0500-00000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317" name="Text Box 15">
          <a:extLst>
            <a:ext uri="{FF2B5EF4-FFF2-40B4-BE49-F238E27FC236}">
              <a16:creationId xmlns:a16="http://schemas.microsoft.com/office/drawing/2014/main" id="{00000000-0008-0000-0500-00000D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18" name="Text Box 16">
          <a:extLst>
            <a:ext uri="{FF2B5EF4-FFF2-40B4-BE49-F238E27FC236}">
              <a16:creationId xmlns:a16="http://schemas.microsoft.com/office/drawing/2014/main" id="{00000000-0008-0000-0500-00000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19" name="Text Box 17">
          <a:extLst>
            <a:ext uri="{FF2B5EF4-FFF2-40B4-BE49-F238E27FC236}">
              <a16:creationId xmlns:a16="http://schemas.microsoft.com/office/drawing/2014/main" id="{00000000-0008-0000-0500-00000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20" name="Text Box 18">
          <a:extLst>
            <a:ext uri="{FF2B5EF4-FFF2-40B4-BE49-F238E27FC236}">
              <a16:creationId xmlns:a16="http://schemas.microsoft.com/office/drawing/2014/main" id="{00000000-0008-0000-0500-00001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21" name="Text Box 19">
          <a:extLst>
            <a:ext uri="{FF2B5EF4-FFF2-40B4-BE49-F238E27FC236}">
              <a16:creationId xmlns:a16="http://schemas.microsoft.com/office/drawing/2014/main" id="{00000000-0008-0000-0500-00001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22" name="Text Box 16">
          <a:extLst>
            <a:ext uri="{FF2B5EF4-FFF2-40B4-BE49-F238E27FC236}">
              <a16:creationId xmlns:a16="http://schemas.microsoft.com/office/drawing/2014/main" id="{00000000-0008-0000-0500-00001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23" name="Text Box 17">
          <a:extLst>
            <a:ext uri="{FF2B5EF4-FFF2-40B4-BE49-F238E27FC236}">
              <a16:creationId xmlns:a16="http://schemas.microsoft.com/office/drawing/2014/main" id="{00000000-0008-0000-0500-00001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24" name="Text Box 18">
          <a:extLst>
            <a:ext uri="{FF2B5EF4-FFF2-40B4-BE49-F238E27FC236}">
              <a16:creationId xmlns:a16="http://schemas.microsoft.com/office/drawing/2014/main" id="{00000000-0008-0000-0500-00001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25" name="Text Box 16">
          <a:extLst>
            <a:ext uri="{FF2B5EF4-FFF2-40B4-BE49-F238E27FC236}">
              <a16:creationId xmlns:a16="http://schemas.microsoft.com/office/drawing/2014/main" id="{00000000-0008-0000-0500-00001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26" name="Text Box 17">
          <a:extLst>
            <a:ext uri="{FF2B5EF4-FFF2-40B4-BE49-F238E27FC236}">
              <a16:creationId xmlns:a16="http://schemas.microsoft.com/office/drawing/2014/main" id="{00000000-0008-0000-0500-00001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27" name="Text Box 18">
          <a:extLst>
            <a:ext uri="{FF2B5EF4-FFF2-40B4-BE49-F238E27FC236}">
              <a16:creationId xmlns:a16="http://schemas.microsoft.com/office/drawing/2014/main" id="{00000000-0008-0000-0500-00001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28" name="Text Box 19">
          <a:extLst>
            <a:ext uri="{FF2B5EF4-FFF2-40B4-BE49-F238E27FC236}">
              <a16:creationId xmlns:a16="http://schemas.microsoft.com/office/drawing/2014/main" id="{00000000-0008-0000-0500-00001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29" name="Text Box 16">
          <a:extLst>
            <a:ext uri="{FF2B5EF4-FFF2-40B4-BE49-F238E27FC236}">
              <a16:creationId xmlns:a16="http://schemas.microsoft.com/office/drawing/2014/main" id="{00000000-0008-0000-0500-00001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30" name="Text Box 17">
          <a:extLst>
            <a:ext uri="{FF2B5EF4-FFF2-40B4-BE49-F238E27FC236}">
              <a16:creationId xmlns:a16="http://schemas.microsoft.com/office/drawing/2014/main" id="{00000000-0008-0000-0500-00001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31" name="Text Box 18">
          <a:extLst>
            <a:ext uri="{FF2B5EF4-FFF2-40B4-BE49-F238E27FC236}">
              <a16:creationId xmlns:a16="http://schemas.microsoft.com/office/drawing/2014/main" id="{00000000-0008-0000-0500-00001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32" name="Text Box 19">
          <a:extLst>
            <a:ext uri="{FF2B5EF4-FFF2-40B4-BE49-F238E27FC236}">
              <a16:creationId xmlns:a16="http://schemas.microsoft.com/office/drawing/2014/main" id="{00000000-0008-0000-0500-00001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56743"/>
    <xdr:sp macro="" textlink="">
      <xdr:nvSpPr>
        <xdr:cNvPr id="2333" name="Text Box 15">
          <a:extLst>
            <a:ext uri="{FF2B5EF4-FFF2-40B4-BE49-F238E27FC236}">
              <a16:creationId xmlns:a16="http://schemas.microsoft.com/office/drawing/2014/main" id="{00000000-0008-0000-0500-00001D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442269"/>
    <xdr:sp macro="" textlink="">
      <xdr:nvSpPr>
        <xdr:cNvPr id="2334" name="Text Box 15">
          <a:extLst>
            <a:ext uri="{FF2B5EF4-FFF2-40B4-BE49-F238E27FC236}">
              <a16:creationId xmlns:a16="http://schemas.microsoft.com/office/drawing/2014/main" id="{00000000-0008-0000-0500-00001E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2336" name="Text Box 15">
          <a:extLst>
            <a:ext uri="{FF2B5EF4-FFF2-40B4-BE49-F238E27FC236}">
              <a16:creationId xmlns:a16="http://schemas.microsoft.com/office/drawing/2014/main" id="{00000000-0008-0000-0500-000020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2337" name="Text Box 15">
          <a:extLst>
            <a:ext uri="{FF2B5EF4-FFF2-40B4-BE49-F238E27FC236}">
              <a16:creationId xmlns:a16="http://schemas.microsoft.com/office/drawing/2014/main" id="{00000000-0008-0000-0500-000021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213632"/>
    <xdr:sp macro="" textlink="">
      <xdr:nvSpPr>
        <xdr:cNvPr id="2338" name="Text Box 15">
          <a:extLst>
            <a:ext uri="{FF2B5EF4-FFF2-40B4-BE49-F238E27FC236}">
              <a16:creationId xmlns:a16="http://schemas.microsoft.com/office/drawing/2014/main" id="{00000000-0008-0000-0500-000022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39" name="Text Box 16">
          <a:extLst>
            <a:ext uri="{FF2B5EF4-FFF2-40B4-BE49-F238E27FC236}">
              <a16:creationId xmlns:a16="http://schemas.microsoft.com/office/drawing/2014/main" id="{00000000-0008-0000-0500-00002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40" name="Text Box 17">
          <a:extLst>
            <a:ext uri="{FF2B5EF4-FFF2-40B4-BE49-F238E27FC236}">
              <a16:creationId xmlns:a16="http://schemas.microsoft.com/office/drawing/2014/main" id="{00000000-0008-0000-0500-00002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41" name="Text Box 18">
          <a:extLst>
            <a:ext uri="{FF2B5EF4-FFF2-40B4-BE49-F238E27FC236}">
              <a16:creationId xmlns:a16="http://schemas.microsoft.com/office/drawing/2014/main" id="{00000000-0008-0000-0500-000025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42" name="Text Box 19">
          <a:extLst>
            <a:ext uri="{FF2B5EF4-FFF2-40B4-BE49-F238E27FC236}">
              <a16:creationId xmlns:a16="http://schemas.microsoft.com/office/drawing/2014/main" id="{00000000-0008-0000-0500-000026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43" name="Text Box 16">
          <a:extLst>
            <a:ext uri="{FF2B5EF4-FFF2-40B4-BE49-F238E27FC236}">
              <a16:creationId xmlns:a16="http://schemas.microsoft.com/office/drawing/2014/main" id="{00000000-0008-0000-0500-00002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44" name="Text Box 17">
          <a:extLst>
            <a:ext uri="{FF2B5EF4-FFF2-40B4-BE49-F238E27FC236}">
              <a16:creationId xmlns:a16="http://schemas.microsoft.com/office/drawing/2014/main" id="{00000000-0008-0000-0500-00002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45" name="Text Box 18">
          <a:extLst>
            <a:ext uri="{FF2B5EF4-FFF2-40B4-BE49-F238E27FC236}">
              <a16:creationId xmlns:a16="http://schemas.microsoft.com/office/drawing/2014/main" id="{00000000-0008-0000-0500-000029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46" name="Text Box 19">
          <a:extLst>
            <a:ext uri="{FF2B5EF4-FFF2-40B4-BE49-F238E27FC236}">
              <a16:creationId xmlns:a16="http://schemas.microsoft.com/office/drawing/2014/main" id="{00000000-0008-0000-0500-00002A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47" name="Text Box 16">
          <a:extLst>
            <a:ext uri="{FF2B5EF4-FFF2-40B4-BE49-F238E27FC236}">
              <a16:creationId xmlns:a16="http://schemas.microsoft.com/office/drawing/2014/main" id="{00000000-0008-0000-0500-00002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48" name="Text Box 17">
          <a:extLst>
            <a:ext uri="{FF2B5EF4-FFF2-40B4-BE49-F238E27FC236}">
              <a16:creationId xmlns:a16="http://schemas.microsoft.com/office/drawing/2014/main" id="{00000000-0008-0000-0500-00002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351" name="Text Box 15">
          <a:extLst>
            <a:ext uri="{FF2B5EF4-FFF2-40B4-BE49-F238E27FC236}">
              <a16:creationId xmlns:a16="http://schemas.microsoft.com/office/drawing/2014/main" id="{00000000-0008-0000-0500-00002F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52" name="Text Box 16">
          <a:extLst>
            <a:ext uri="{FF2B5EF4-FFF2-40B4-BE49-F238E27FC236}">
              <a16:creationId xmlns:a16="http://schemas.microsoft.com/office/drawing/2014/main" id="{00000000-0008-0000-0500-00003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53" name="Text Box 17">
          <a:extLst>
            <a:ext uri="{FF2B5EF4-FFF2-40B4-BE49-F238E27FC236}">
              <a16:creationId xmlns:a16="http://schemas.microsoft.com/office/drawing/2014/main" id="{00000000-0008-0000-0500-00003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54" name="Text Box 18">
          <a:extLst>
            <a:ext uri="{FF2B5EF4-FFF2-40B4-BE49-F238E27FC236}">
              <a16:creationId xmlns:a16="http://schemas.microsoft.com/office/drawing/2014/main" id="{00000000-0008-0000-0500-00003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55" name="Text Box 19">
          <a:extLst>
            <a:ext uri="{FF2B5EF4-FFF2-40B4-BE49-F238E27FC236}">
              <a16:creationId xmlns:a16="http://schemas.microsoft.com/office/drawing/2014/main" id="{00000000-0008-0000-0500-00003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2356" name="Text Box 15">
          <a:extLst>
            <a:ext uri="{FF2B5EF4-FFF2-40B4-BE49-F238E27FC236}">
              <a16:creationId xmlns:a16="http://schemas.microsoft.com/office/drawing/2014/main" id="{00000000-0008-0000-0500-000034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57" name="Text Box 16">
          <a:extLst>
            <a:ext uri="{FF2B5EF4-FFF2-40B4-BE49-F238E27FC236}">
              <a16:creationId xmlns:a16="http://schemas.microsoft.com/office/drawing/2014/main" id="{00000000-0008-0000-0500-00003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58" name="Text Box 17">
          <a:extLst>
            <a:ext uri="{FF2B5EF4-FFF2-40B4-BE49-F238E27FC236}">
              <a16:creationId xmlns:a16="http://schemas.microsoft.com/office/drawing/2014/main" id="{00000000-0008-0000-0500-00003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59" name="Text Box 18">
          <a:extLst>
            <a:ext uri="{FF2B5EF4-FFF2-40B4-BE49-F238E27FC236}">
              <a16:creationId xmlns:a16="http://schemas.microsoft.com/office/drawing/2014/main" id="{00000000-0008-0000-0500-00003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0" name="Text Box 16">
          <a:extLst>
            <a:ext uri="{FF2B5EF4-FFF2-40B4-BE49-F238E27FC236}">
              <a16:creationId xmlns:a16="http://schemas.microsoft.com/office/drawing/2014/main" id="{00000000-0008-0000-0500-00003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1" name="Text Box 17">
          <a:extLst>
            <a:ext uri="{FF2B5EF4-FFF2-40B4-BE49-F238E27FC236}">
              <a16:creationId xmlns:a16="http://schemas.microsoft.com/office/drawing/2014/main" id="{00000000-0008-0000-0500-00003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2" name="Text Box 18">
          <a:extLst>
            <a:ext uri="{FF2B5EF4-FFF2-40B4-BE49-F238E27FC236}">
              <a16:creationId xmlns:a16="http://schemas.microsoft.com/office/drawing/2014/main" id="{00000000-0008-0000-0500-00003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3" name="Text Box 19">
          <a:extLst>
            <a:ext uri="{FF2B5EF4-FFF2-40B4-BE49-F238E27FC236}">
              <a16:creationId xmlns:a16="http://schemas.microsoft.com/office/drawing/2014/main" id="{00000000-0008-0000-0500-00003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4" name="Text Box 16">
          <a:extLst>
            <a:ext uri="{FF2B5EF4-FFF2-40B4-BE49-F238E27FC236}">
              <a16:creationId xmlns:a16="http://schemas.microsoft.com/office/drawing/2014/main" id="{00000000-0008-0000-0500-00003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5" name="Text Box 17">
          <a:extLst>
            <a:ext uri="{FF2B5EF4-FFF2-40B4-BE49-F238E27FC236}">
              <a16:creationId xmlns:a16="http://schemas.microsoft.com/office/drawing/2014/main" id="{00000000-0008-0000-0500-00003D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6" name="Text Box 18">
          <a:extLst>
            <a:ext uri="{FF2B5EF4-FFF2-40B4-BE49-F238E27FC236}">
              <a16:creationId xmlns:a16="http://schemas.microsoft.com/office/drawing/2014/main" id="{00000000-0008-0000-0500-00003E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367" name="Text Box 15">
          <a:extLst>
            <a:ext uri="{FF2B5EF4-FFF2-40B4-BE49-F238E27FC236}">
              <a16:creationId xmlns:a16="http://schemas.microsoft.com/office/drawing/2014/main" id="{00000000-0008-0000-0500-00003F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68" name="Text Box 16">
          <a:extLst>
            <a:ext uri="{FF2B5EF4-FFF2-40B4-BE49-F238E27FC236}">
              <a16:creationId xmlns:a16="http://schemas.microsoft.com/office/drawing/2014/main" id="{00000000-0008-0000-0500-00004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69" name="Text Box 17">
          <a:extLst>
            <a:ext uri="{FF2B5EF4-FFF2-40B4-BE49-F238E27FC236}">
              <a16:creationId xmlns:a16="http://schemas.microsoft.com/office/drawing/2014/main" id="{00000000-0008-0000-0500-00004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70" name="Text Box 18">
          <a:extLst>
            <a:ext uri="{FF2B5EF4-FFF2-40B4-BE49-F238E27FC236}">
              <a16:creationId xmlns:a16="http://schemas.microsoft.com/office/drawing/2014/main" id="{00000000-0008-0000-0500-00004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71" name="Text Box 19">
          <a:extLst>
            <a:ext uri="{FF2B5EF4-FFF2-40B4-BE49-F238E27FC236}">
              <a16:creationId xmlns:a16="http://schemas.microsoft.com/office/drawing/2014/main" id="{00000000-0008-0000-0500-00004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72" name="Text Box 16">
          <a:extLst>
            <a:ext uri="{FF2B5EF4-FFF2-40B4-BE49-F238E27FC236}">
              <a16:creationId xmlns:a16="http://schemas.microsoft.com/office/drawing/2014/main" id="{00000000-0008-0000-0500-00004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73" name="Text Box 17">
          <a:extLst>
            <a:ext uri="{FF2B5EF4-FFF2-40B4-BE49-F238E27FC236}">
              <a16:creationId xmlns:a16="http://schemas.microsoft.com/office/drawing/2014/main" id="{00000000-0008-0000-0500-00004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74" name="Text Box 18">
          <a:extLst>
            <a:ext uri="{FF2B5EF4-FFF2-40B4-BE49-F238E27FC236}">
              <a16:creationId xmlns:a16="http://schemas.microsoft.com/office/drawing/2014/main" id="{00000000-0008-0000-0500-00004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75" name="Text Box 19">
          <a:extLst>
            <a:ext uri="{FF2B5EF4-FFF2-40B4-BE49-F238E27FC236}">
              <a16:creationId xmlns:a16="http://schemas.microsoft.com/office/drawing/2014/main" id="{00000000-0008-0000-0500-00004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95250" cy="171450"/>
    <xdr:sp macro="" textlink="">
      <xdr:nvSpPr>
        <xdr:cNvPr id="2376" name="Text Box 16">
          <a:extLst>
            <a:ext uri="{FF2B5EF4-FFF2-40B4-BE49-F238E27FC236}">
              <a16:creationId xmlns:a16="http://schemas.microsoft.com/office/drawing/2014/main" id="{00000000-0008-0000-0500-000048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95250" cy="171450"/>
    <xdr:sp macro="" textlink="">
      <xdr:nvSpPr>
        <xdr:cNvPr id="2377" name="Text Box 17">
          <a:extLst>
            <a:ext uri="{FF2B5EF4-FFF2-40B4-BE49-F238E27FC236}">
              <a16:creationId xmlns:a16="http://schemas.microsoft.com/office/drawing/2014/main" id="{00000000-0008-0000-0500-000049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95250" cy="171450"/>
    <xdr:sp macro="" textlink="">
      <xdr:nvSpPr>
        <xdr:cNvPr id="2378" name="Text Box 18">
          <a:extLst>
            <a:ext uri="{FF2B5EF4-FFF2-40B4-BE49-F238E27FC236}">
              <a16:creationId xmlns:a16="http://schemas.microsoft.com/office/drawing/2014/main" id="{00000000-0008-0000-0500-00004A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95250" cy="171450"/>
    <xdr:sp macro="" textlink="">
      <xdr:nvSpPr>
        <xdr:cNvPr id="2379" name="Text Box 19">
          <a:extLst>
            <a:ext uri="{FF2B5EF4-FFF2-40B4-BE49-F238E27FC236}">
              <a16:creationId xmlns:a16="http://schemas.microsoft.com/office/drawing/2014/main" id="{00000000-0008-0000-0500-00004B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380" name="Text Box 15">
          <a:extLst>
            <a:ext uri="{FF2B5EF4-FFF2-40B4-BE49-F238E27FC236}">
              <a16:creationId xmlns:a16="http://schemas.microsoft.com/office/drawing/2014/main" id="{00000000-0008-0000-0500-00004C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81" name="Text Box 16">
          <a:extLst>
            <a:ext uri="{FF2B5EF4-FFF2-40B4-BE49-F238E27FC236}">
              <a16:creationId xmlns:a16="http://schemas.microsoft.com/office/drawing/2014/main" id="{00000000-0008-0000-0500-00004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82" name="Text Box 17">
          <a:extLst>
            <a:ext uri="{FF2B5EF4-FFF2-40B4-BE49-F238E27FC236}">
              <a16:creationId xmlns:a16="http://schemas.microsoft.com/office/drawing/2014/main" id="{00000000-0008-0000-0500-00004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83" name="Text Box 18">
          <a:extLst>
            <a:ext uri="{FF2B5EF4-FFF2-40B4-BE49-F238E27FC236}">
              <a16:creationId xmlns:a16="http://schemas.microsoft.com/office/drawing/2014/main" id="{00000000-0008-0000-0500-00004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84" name="Text Box 19">
          <a:extLst>
            <a:ext uri="{FF2B5EF4-FFF2-40B4-BE49-F238E27FC236}">
              <a16:creationId xmlns:a16="http://schemas.microsoft.com/office/drawing/2014/main" id="{00000000-0008-0000-0500-00005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85" name="Text Box 16">
          <a:extLst>
            <a:ext uri="{FF2B5EF4-FFF2-40B4-BE49-F238E27FC236}">
              <a16:creationId xmlns:a16="http://schemas.microsoft.com/office/drawing/2014/main" id="{00000000-0008-0000-0500-00005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86" name="Text Box 17">
          <a:extLst>
            <a:ext uri="{FF2B5EF4-FFF2-40B4-BE49-F238E27FC236}">
              <a16:creationId xmlns:a16="http://schemas.microsoft.com/office/drawing/2014/main" id="{00000000-0008-0000-0500-00005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38</xdr:row>
      <xdr:rowOff>15875</xdr:rowOff>
    </xdr:from>
    <xdr:ext cx="95250" cy="171450"/>
    <xdr:sp macro="" textlink="">
      <xdr:nvSpPr>
        <xdr:cNvPr id="2387" name="Text Box 18">
          <a:extLst>
            <a:ext uri="{FF2B5EF4-FFF2-40B4-BE49-F238E27FC236}">
              <a16:creationId xmlns:a16="http://schemas.microsoft.com/office/drawing/2014/main" id="{00000000-0008-0000-0500-00005309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88" name="Text Box 16">
          <a:extLst>
            <a:ext uri="{FF2B5EF4-FFF2-40B4-BE49-F238E27FC236}">
              <a16:creationId xmlns:a16="http://schemas.microsoft.com/office/drawing/2014/main" id="{00000000-0008-0000-0500-00005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89" name="Text Box 17">
          <a:extLst>
            <a:ext uri="{FF2B5EF4-FFF2-40B4-BE49-F238E27FC236}">
              <a16:creationId xmlns:a16="http://schemas.microsoft.com/office/drawing/2014/main" id="{00000000-0008-0000-0500-00005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90" name="Text Box 18">
          <a:extLst>
            <a:ext uri="{FF2B5EF4-FFF2-40B4-BE49-F238E27FC236}">
              <a16:creationId xmlns:a16="http://schemas.microsoft.com/office/drawing/2014/main" id="{00000000-0008-0000-0500-00005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91" name="Text Box 19">
          <a:extLst>
            <a:ext uri="{FF2B5EF4-FFF2-40B4-BE49-F238E27FC236}">
              <a16:creationId xmlns:a16="http://schemas.microsoft.com/office/drawing/2014/main" id="{00000000-0008-0000-0500-00005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92" name="Text Box 16">
          <a:extLst>
            <a:ext uri="{FF2B5EF4-FFF2-40B4-BE49-F238E27FC236}">
              <a16:creationId xmlns:a16="http://schemas.microsoft.com/office/drawing/2014/main" id="{00000000-0008-0000-0500-00005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393" name="Text Box 15">
          <a:extLst>
            <a:ext uri="{FF2B5EF4-FFF2-40B4-BE49-F238E27FC236}">
              <a16:creationId xmlns:a16="http://schemas.microsoft.com/office/drawing/2014/main" id="{00000000-0008-0000-0500-000059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2394" name="Text Box 15">
          <a:extLst>
            <a:ext uri="{FF2B5EF4-FFF2-40B4-BE49-F238E27FC236}">
              <a16:creationId xmlns:a16="http://schemas.microsoft.com/office/drawing/2014/main" id="{00000000-0008-0000-0500-00005A09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2395" name="Text Box 15">
          <a:extLst>
            <a:ext uri="{FF2B5EF4-FFF2-40B4-BE49-F238E27FC236}">
              <a16:creationId xmlns:a16="http://schemas.microsoft.com/office/drawing/2014/main" id="{00000000-0008-0000-0500-00005B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2397" name="Text Box 15">
          <a:extLst>
            <a:ext uri="{FF2B5EF4-FFF2-40B4-BE49-F238E27FC236}">
              <a16:creationId xmlns:a16="http://schemas.microsoft.com/office/drawing/2014/main" id="{00000000-0008-0000-0500-00005D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2398" name="Text Box 15">
          <a:extLst>
            <a:ext uri="{FF2B5EF4-FFF2-40B4-BE49-F238E27FC236}">
              <a16:creationId xmlns:a16="http://schemas.microsoft.com/office/drawing/2014/main" id="{00000000-0008-0000-0500-00005E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399" name="Text Box 15">
          <a:extLst>
            <a:ext uri="{FF2B5EF4-FFF2-40B4-BE49-F238E27FC236}">
              <a16:creationId xmlns:a16="http://schemas.microsoft.com/office/drawing/2014/main" id="{00000000-0008-0000-0500-00005F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00" name="Text Box 16">
          <a:extLst>
            <a:ext uri="{FF2B5EF4-FFF2-40B4-BE49-F238E27FC236}">
              <a16:creationId xmlns:a16="http://schemas.microsoft.com/office/drawing/2014/main" id="{00000000-0008-0000-0500-00006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01" name="Text Box 17">
          <a:extLst>
            <a:ext uri="{FF2B5EF4-FFF2-40B4-BE49-F238E27FC236}">
              <a16:creationId xmlns:a16="http://schemas.microsoft.com/office/drawing/2014/main" id="{00000000-0008-0000-0500-00006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02" name="Text Box 18">
          <a:extLst>
            <a:ext uri="{FF2B5EF4-FFF2-40B4-BE49-F238E27FC236}">
              <a16:creationId xmlns:a16="http://schemas.microsoft.com/office/drawing/2014/main" id="{00000000-0008-0000-0500-00006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03" name="Text Box 19">
          <a:extLst>
            <a:ext uri="{FF2B5EF4-FFF2-40B4-BE49-F238E27FC236}">
              <a16:creationId xmlns:a16="http://schemas.microsoft.com/office/drawing/2014/main" id="{00000000-0008-0000-0500-00006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04" name="Text Box 16">
          <a:extLst>
            <a:ext uri="{FF2B5EF4-FFF2-40B4-BE49-F238E27FC236}">
              <a16:creationId xmlns:a16="http://schemas.microsoft.com/office/drawing/2014/main" id="{00000000-0008-0000-0500-00006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05" name="Text Box 17">
          <a:extLst>
            <a:ext uri="{FF2B5EF4-FFF2-40B4-BE49-F238E27FC236}">
              <a16:creationId xmlns:a16="http://schemas.microsoft.com/office/drawing/2014/main" id="{00000000-0008-0000-0500-00006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06" name="Text Box 18">
          <a:extLst>
            <a:ext uri="{FF2B5EF4-FFF2-40B4-BE49-F238E27FC236}">
              <a16:creationId xmlns:a16="http://schemas.microsoft.com/office/drawing/2014/main" id="{00000000-0008-0000-0500-00006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07" name="Text Box 19">
          <a:extLst>
            <a:ext uri="{FF2B5EF4-FFF2-40B4-BE49-F238E27FC236}">
              <a16:creationId xmlns:a16="http://schemas.microsoft.com/office/drawing/2014/main" id="{00000000-0008-0000-0500-00006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08" name="Text Box 16">
          <a:extLst>
            <a:ext uri="{FF2B5EF4-FFF2-40B4-BE49-F238E27FC236}">
              <a16:creationId xmlns:a16="http://schemas.microsoft.com/office/drawing/2014/main" id="{00000000-0008-0000-0500-000068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09" name="Text Box 17">
          <a:extLst>
            <a:ext uri="{FF2B5EF4-FFF2-40B4-BE49-F238E27FC236}">
              <a16:creationId xmlns:a16="http://schemas.microsoft.com/office/drawing/2014/main" id="{00000000-0008-0000-0500-00006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10" name="Text Box 18">
          <a:extLst>
            <a:ext uri="{FF2B5EF4-FFF2-40B4-BE49-F238E27FC236}">
              <a16:creationId xmlns:a16="http://schemas.microsoft.com/office/drawing/2014/main" id="{00000000-0008-0000-0500-00006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11" name="Text Box 19">
          <a:extLst>
            <a:ext uri="{FF2B5EF4-FFF2-40B4-BE49-F238E27FC236}">
              <a16:creationId xmlns:a16="http://schemas.microsoft.com/office/drawing/2014/main" id="{00000000-0008-0000-0500-00006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014"/>
    <xdr:sp macro="" textlink="">
      <xdr:nvSpPr>
        <xdr:cNvPr id="2412" name="Text Box 15">
          <a:extLst>
            <a:ext uri="{FF2B5EF4-FFF2-40B4-BE49-F238E27FC236}">
              <a16:creationId xmlns:a16="http://schemas.microsoft.com/office/drawing/2014/main" id="{00000000-0008-0000-0500-00006C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13" name="Text Box 16">
          <a:extLst>
            <a:ext uri="{FF2B5EF4-FFF2-40B4-BE49-F238E27FC236}">
              <a16:creationId xmlns:a16="http://schemas.microsoft.com/office/drawing/2014/main" id="{00000000-0008-0000-0500-00006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14" name="Text Box 17">
          <a:extLst>
            <a:ext uri="{FF2B5EF4-FFF2-40B4-BE49-F238E27FC236}">
              <a16:creationId xmlns:a16="http://schemas.microsoft.com/office/drawing/2014/main" id="{00000000-0008-0000-0500-00006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15" name="Text Box 18">
          <a:extLst>
            <a:ext uri="{FF2B5EF4-FFF2-40B4-BE49-F238E27FC236}">
              <a16:creationId xmlns:a16="http://schemas.microsoft.com/office/drawing/2014/main" id="{00000000-0008-0000-0500-00006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16" name="Text Box 19">
          <a:extLst>
            <a:ext uri="{FF2B5EF4-FFF2-40B4-BE49-F238E27FC236}">
              <a16:creationId xmlns:a16="http://schemas.microsoft.com/office/drawing/2014/main" id="{00000000-0008-0000-0500-00007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17" name="Text Box 16">
          <a:extLst>
            <a:ext uri="{FF2B5EF4-FFF2-40B4-BE49-F238E27FC236}">
              <a16:creationId xmlns:a16="http://schemas.microsoft.com/office/drawing/2014/main" id="{00000000-0008-0000-0500-00007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18" name="Text Box 17">
          <a:extLst>
            <a:ext uri="{FF2B5EF4-FFF2-40B4-BE49-F238E27FC236}">
              <a16:creationId xmlns:a16="http://schemas.microsoft.com/office/drawing/2014/main" id="{00000000-0008-0000-0500-00007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19" name="Text Box 18">
          <a:extLst>
            <a:ext uri="{FF2B5EF4-FFF2-40B4-BE49-F238E27FC236}">
              <a16:creationId xmlns:a16="http://schemas.microsoft.com/office/drawing/2014/main" id="{00000000-0008-0000-0500-00007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0" name="Text Box 16">
          <a:extLst>
            <a:ext uri="{FF2B5EF4-FFF2-40B4-BE49-F238E27FC236}">
              <a16:creationId xmlns:a16="http://schemas.microsoft.com/office/drawing/2014/main" id="{00000000-0008-0000-0500-00007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1" name="Text Box 17">
          <a:extLst>
            <a:ext uri="{FF2B5EF4-FFF2-40B4-BE49-F238E27FC236}">
              <a16:creationId xmlns:a16="http://schemas.microsoft.com/office/drawing/2014/main" id="{00000000-0008-0000-0500-00007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2" name="Text Box 18">
          <a:extLst>
            <a:ext uri="{FF2B5EF4-FFF2-40B4-BE49-F238E27FC236}">
              <a16:creationId xmlns:a16="http://schemas.microsoft.com/office/drawing/2014/main" id="{00000000-0008-0000-0500-00007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3" name="Text Box 19">
          <a:extLst>
            <a:ext uri="{FF2B5EF4-FFF2-40B4-BE49-F238E27FC236}">
              <a16:creationId xmlns:a16="http://schemas.microsoft.com/office/drawing/2014/main" id="{00000000-0008-0000-0500-00007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4" name="Text Box 16">
          <a:extLst>
            <a:ext uri="{FF2B5EF4-FFF2-40B4-BE49-F238E27FC236}">
              <a16:creationId xmlns:a16="http://schemas.microsoft.com/office/drawing/2014/main" id="{00000000-0008-0000-0500-00007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5" name="Text Box 17">
          <a:extLst>
            <a:ext uri="{FF2B5EF4-FFF2-40B4-BE49-F238E27FC236}">
              <a16:creationId xmlns:a16="http://schemas.microsoft.com/office/drawing/2014/main" id="{00000000-0008-0000-0500-00007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6" name="Text Box 18">
          <a:extLst>
            <a:ext uri="{FF2B5EF4-FFF2-40B4-BE49-F238E27FC236}">
              <a16:creationId xmlns:a16="http://schemas.microsoft.com/office/drawing/2014/main" id="{00000000-0008-0000-0500-00007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7" name="Text Box 19">
          <a:extLst>
            <a:ext uri="{FF2B5EF4-FFF2-40B4-BE49-F238E27FC236}">
              <a16:creationId xmlns:a16="http://schemas.microsoft.com/office/drawing/2014/main" id="{00000000-0008-0000-0500-00007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56743"/>
    <xdr:sp macro="" textlink="">
      <xdr:nvSpPr>
        <xdr:cNvPr id="2428" name="Text Box 15">
          <a:extLst>
            <a:ext uri="{FF2B5EF4-FFF2-40B4-BE49-F238E27FC236}">
              <a16:creationId xmlns:a16="http://schemas.microsoft.com/office/drawing/2014/main" id="{00000000-0008-0000-0500-00007C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2429" name="Text Box 15">
          <a:extLst>
            <a:ext uri="{FF2B5EF4-FFF2-40B4-BE49-F238E27FC236}">
              <a16:creationId xmlns:a16="http://schemas.microsoft.com/office/drawing/2014/main" id="{00000000-0008-0000-0500-00007D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2431" name="Text Box 15">
          <a:extLst>
            <a:ext uri="{FF2B5EF4-FFF2-40B4-BE49-F238E27FC236}">
              <a16:creationId xmlns:a16="http://schemas.microsoft.com/office/drawing/2014/main" id="{00000000-0008-0000-0500-00007F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2432" name="Text Box 15">
          <a:extLst>
            <a:ext uri="{FF2B5EF4-FFF2-40B4-BE49-F238E27FC236}">
              <a16:creationId xmlns:a16="http://schemas.microsoft.com/office/drawing/2014/main" id="{00000000-0008-0000-0500-000080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213632"/>
    <xdr:sp macro="" textlink="">
      <xdr:nvSpPr>
        <xdr:cNvPr id="2433" name="Text Box 15">
          <a:extLst>
            <a:ext uri="{FF2B5EF4-FFF2-40B4-BE49-F238E27FC236}">
              <a16:creationId xmlns:a16="http://schemas.microsoft.com/office/drawing/2014/main" id="{00000000-0008-0000-0500-000081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34" name="Text Box 16">
          <a:extLst>
            <a:ext uri="{FF2B5EF4-FFF2-40B4-BE49-F238E27FC236}">
              <a16:creationId xmlns:a16="http://schemas.microsoft.com/office/drawing/2014/main" id="{00000000-0008-0000-0500-00008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35" name="Text Box 17">
          <a:extLst>
            <a:ext uri="{FF2B5EF4-FFF2-40B4-BE49-F238E27FC236}">
              <a16:creationId xmlns:a16="http://schemas.microsoft.com/office/drawing/2014/main" id="{00000000-0008-0000-0500-00008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36" name="Text Box 18">
          <a:extLst>
            <a:ext uri="{FF2B5EF4-FFF2-40B4-BE49-F238E27FC236}">
              <a16:creationId xmlns:a16="http://schemas.microsoft.com/office/drawing/2014/main" id="{00000000-0008-0000-0500-00008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37" name="Text Box 19">
          <a:extLst>
            <a:ext uri="{FF2B5EF4-FFF2-40B4-BE49-F238E27FC236}">
              <a16:creationId xmlns:a16="http://schemas.microsoft.com/office/drawing/2014/main" id="{00000000-0008-0000-0500-000085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38" name="Text Box 16">
          <a:extLst>
            <a:ext uri="{FF2B5EF4-FFF2-40B4-BE49-F238E27FC236}">
              <a16:creationId xmlns:a16="http://schemas.microsoft.com/office/drawing/2014/main" id="{00000000-0008-0000-0500-00008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39" name="Text Box 17">
          <a:extLst>
            <a:ext uri="{FF2B5EF4-FFF2-40B4-BE49-F238E27FC236}">
              <a16:creationId xmlns:a16="http://schemas.microsoft.com/office/drawing/2014/main" id="{00000000-0008-0000-0500-00008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40" name="Text Box 18">
          <a:extLst>
            <a:ext uri="{FF2B5EF4-FFF2-40B4-BE49-F238E27FC236}">
              <a16:creationId xmlns:a16="http://schemas.microsoft.com/office/drawing/2014/main" id="{00000000-0008-0000-0500-00008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41" name="Text Box 19">
          <a:extLst>
            <a:ext uri="{FF2B5EF4-FFF2-40B4-BE49-F238E27FC236}">
              <a16:creationId xmlns:a16="http://schemas.microsoft.com/office/drawing/2014/main" id="{00000000-0008-0000-0500-000089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42" name="Text Box 16">
          <a:extLst>
            <a:ext uri="{FF2B5EF4-FFF2-40B4-BE49-F238E27FC236}">
              <a16:creationId xmlns:a16="http://schemas.microsoft.com/office/drawing/2014/main" id="{00000000-0008-0000-0500-00008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43" name="Text Box 17">
          <a:extLst>
            <a:ext uri="{FF2B5EF4-FFF2-40B4-BE49-F238E27FC236}">
              <a16:creationId xmlns:a16="http://schemas.microsoft.com/office/drawing/2014/main" id="{00000000-0008-0000-0500-00008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44" name="Text Box 18">
          <a:extLst>
            <a:ext uri="{FF2B5EF4-FFF2-40B4-BE49-F238E27FC236}">
              <a16:creationId xmlns:a16="http://schemas.microsoft.com/office/drawing/2014/main" id="{00000000-0008-0000-0500-00008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45" name="Text Box 19">
          <a:extLst>
            <a:ext uri="{FF2B5EF4-FFF2-40B4-BE49-F238E27FC236}">
              <a16:creationId xmlns:a16="http://schemas.microsoft.com/office/drawing/2014/main" id="{00000000-0008-0000-0500-00008D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014"/>
    <xdr:sp macro="" textlink="">
      <xdr:nvSpPr>
        <xdr:cNvPr id="2446" name="Text Box 15">
          <a:extLst>
            <a:ext uri="{FF2B5EF4-FFF2-40B4-BE49-F238E27FC236}">
              <a16:creationId xmlns:a16="http://schemas.microsoft.com/office/drawing/2014/main" id="{00000000-0008-0000-0500-00008E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47" name="Text Box 16">
          <a:extLst>
            <a:ext uri="{FF2B5EF4-FFF2-40B4-BE49-F238E27FC236}">
              <a16:creationId xmlns:a16="http://schemas.microsoft.com/office/drawing/2014/main" id="{00000000-0008-0000-0500-00008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48" name="Text Box 17">
          <a:extLst>
            <a:ext uri="{FF2B5EF4-FFF2-40B4-BE49-F238E27FC236}">
              <a16:creationId xmlns:a16="http://schemas.microsoft.com/office/drawing/2014/main" id="{00000000-0008-0000-0500-00009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49" name="Text Box 18">
          <a:extLst>
            <a:ext uri="{FF2B5EF4-FFF2-40B4-BE49-F238E27FC236}">
              <a16:creationId xmlns:a16="http://schemas.microsoft.com/office/drawing/2014/main" id="{00000000-0008-0000-0500-00009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50" name="Text Box 19">
          <a:extLst>
            <a:ext uri="{FF2B5EF4-FFF2-40B4-BE49-F238E27FC236}">
              <a16:creationId xmlns:a16="http://schemas.microsoft.com/office/drawing/2014/main" id="{00000000-0008-0000-0500-00009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451" name="Text Box 15">
          <a:extLst>
            <a:ext uri="{FF2B5EF4-FFF2-40B4-BE49-F238E27FC236}">
              <a16:creationId xmlns:a16="http://schemas.microsoft.com/office/drawing/2014/main" id="{00000000-0008-0000-0500-000093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52" name="Text Box 16">
          <a:extLst>
            <a:ext uri="{FF2B5EF4-FFF2-40B4-BE49-F238E27FC236}">
              <a16:creationId xmlns:a16="http://schemas.microsoft.com/office/drawing/2014/main" id="{00000000-0008-0000-0500-00009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53" name="Text Box 17">
          <a:extLst>
            <a:ext uri="{FF2B5EF4-FFF2-40B4-BE49-F238E27FC236}">
              <a16:creationId xmlns:a16="http://schemas.microsoft.com/office/drawing/2014/main" id="{00000000-0008-0000-0500-00009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54" name="Text Box 18">
          <a:extLst>
            <a:ext uri="{FF2B5EF4-FFF2-40B4-BE49-F238E27FC236}">
              <a16:creationId xmlns:a16="http://schemas.microsoft.com/office/drawing/2014/main" id="{00000000-0008-0000-0500-00009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55" name="Text Box 16">
          <a:extLst>
            <a:ext uri="{FF2B5EF4-FFF2-40B4-BE49-F238E27FC236}">
              <a16:creationId xmlns:a16="http://schemas.microsoft.com/office/drawing/2014/main" id="{00000000-0008-0000-0500-00009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56" name="Text Box 17">
          <a:extLst>
            <a:ext uri="{FF2B5EF4-FFF2-40B4-BE49-F238E27FC236}">
              <a16:creationId xmlns:a16="http://schemas.microsoft.com/office/drawing/2014/main" id="{00000000-0008-0000-0500-00009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57" name="Text Box 18">
          <a:extLst>
            <a:ext uri="{FF2B5EF4-FFF2-40B4-BE49-F238E27FC236}">
              <a16:creationId xmlns:a16="http://schemas.microsoft.com/office/drawing/2014/main" id="{00000000-0008-0000-0500-00009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58" name="Text Box 19">
          <a:extLst>
            <a:ext uri="{FF2B5EF4-FFF2-40B4-BE49-F238E27FC236}">
              <a16:creationId xmlns:a16="http://schemas.microsoft.com/office/drawing/2014/main" id="{00000000-0008-0000-0500-00009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59" name="Text Box 16">
          <a:extLst>
            <a:ext uri="{FF2B5EF4-FFF2-40B4-BE49-F238E27FC236}">
              <a16:creationId xmlns:a16="http://schemas.microsoft.com/office/drawing/2014/main" id="{00000000-0008-0000-0500-00009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60" name="Text Box 17">
          <a:extLst>
            <a:ext uri="{FF2B5EF4-FFF2-40B4-BE49-F238E27FC236}">
              <a16:creationId xmlns:a16="http://schemas.microsoft.com/office/drawing/2014/main" id="{00000000-0008-0000-0500-00009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61" name="Text Box 18">
          <a:extLst>
            <a:ext uri="{FF2B5EF4-FFF2-40B4-BE49-F238E27FC236}">
              <a16:creationId xmlns:a16="http://schemas.microsoft.com/office/drawing/2014/main" id="{00000000-0008-0000-0500-00009D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44</xdr:row>
      <xdr:rowOff>170392</xdr:rowOff>
    </xdr:from>
    <xdr:ext cx="95250" cy="213632"/>
    <xdr:sp macro="" textlink="">
      <xdr:nvSpPr>
        <xdr:cNvPr id="2462" name="Text Box 15">
          <a:extLst>
            <a:ext uri="{FF2B5EF4-FFF2-40B4-BE49-F238E27FC236}">
              <a16:creationId xmlns:a16="http://schemas.microsoft.com/office/drawing/2014/main" id="{00000000-0008-0000-0500-00009E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63" name="Text Box 16">
          <a:extLst>
            <a:ext uri="{FF2B5EF4-FFF2-40B4-BE49-F238E27FC236}">
              <a16:creationId xmlns:a16="http://schemas.microsoft.com/office/drawing/2014/main" id="{00000000-0008-0000-0500-00009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64" name="Text Box 17">
          <a:extLst>
            <a:ext uri="{FF2B5EF4-FFF2-40B4-BE49-F238E27FC236}">
              <a16:creationId xmlns:a16="http://schemas.microsoft.com/office/drawing/2014/main" id="{00000000-0008-0000-0500-0000A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65" name="Text Box 18">
          <a:extLst>
            <a:ext uri="{FF2B5EF4-FFF2-40B4-BE49-F238E27FC236}">
              <a16:creationId xmlns:a16="http://schemas.microsoft.com/office/drawing/2014/main" id="{00000000-0008-0000-0500-0000A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66" name="Text Box 19">
          <a:extLst>
            <a:ext uri="{FF2B5EF4-FFF2-40B4-BE49-F238E27FC236}">
              <a16:creationId xmlns:a16="http://schemas.microsoft.com/office/drawing/2014/main" id="{00000000-0008-0000-0500-0000A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67" name="Text Box 16">
          <a:extLst>
            <a:ext uri="{FF2B5EF4-FFF2-40B4-BE49-F238E27FC236}">
              <a16:creationId xmlns:a16="http://schemas.microsoft.com/office/drawing/2014/main" id="{00000000-0008-0000-0500-0000A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68" name="Text Box 17">
          <a:extLst>
            <a:ext uri="{FF2B5EF4-FFF2-40B4-BE49-F238E27FC236}">
              <a16:creationId xmlns:a16="http://schemas.microsoft.com/office/drawing/2014/main" id="{00000000-0008-0000-0500-0000A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69" name="Text Box 18">
          <a:extLst>
            <a:ext uri="{FF2B5EF4-FFF2-40B4-BE49-F238E27FC236}">
              <a16:creationId xmlns:a16="http://schemas.microsoft.com/office/drawing/2014/main" id="{00000000-0008-0000-0500-0000A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70" name="Text Box 19">
          <a:extLst>
            <a:ext uri="{FF2B5EF4-FFF2-40B4-BE49-F238E27FC236}">
              <a16:creationId xmlns:a16="http://schemas.microsoft.com/office/drawing/2014/main" id="{00000000-0008-0000-0500-0000A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95250" cy="171450"/>
    <xdr:sp macro="" textlink="">
      <xdr:nvSpPr>
        <xdr:cNvPr id="2471" name="Text Box 16">
          <a:extLst>
            <a:ext uri="{FF2B5EF4-FFF2-40B4-BE49-F238E27FC236}">
              <a16:creationId xmlns:a16="http://schemas.microsoft.com/office/drawing/2014/main" id="{00000000-0008-0000-0500-0000A7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95250" cy="171450"/>
    <xdr:sp macro="" textlink="">
      <xdr:nvSpPr>
        <xdr:cNvPr id="2472" name="Text Box 17">
          <a:extLst>
            <a:ext uri="{FF2B5EF4-FFF2-40B4-BE49-F238E27FC236}">
              <a16:creationId xmlns:a16="http://schemas.microsoft.com/office/drawing/2014/main" id="{00000000-0008-0000-0500-0000A8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95250" cy="171450"/>
    <xdr:sp macro="" textlink="">
      <xdr:nvSpPr>
        <xdr:cNvPr id="2473" name="Text Box 18">
          <a:extLst>
            <a:ext uri="{FF2B5EF4-FFF2-40B4-BE49-F238E27FC236}">
              <a16:creationId xmlns:a16="http://schemas.microsoft.com/office/drawing/2014/main" id="{00000000-0008-0000-0500-0000A9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95250" cy="171450"/>
    <xdr:sp macro="" textlink="">
      <xdr:nvSpPr>
        <xdr:cNvPr id="2474" name="Text Box 19">
          <a:extLst>
            <a:ext uri="{FF2B5EF4-FFF2-40B4-BE49-F238E27FC236}">
              <a16:creationId xmlns:a16="http://schemas.microsoft.com/office/drawing/2014/main" id="{00000000-0008-0000-0500-0000AA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014"/>
    <xdr:sp macro="" textlink="">
      <xdr:nvSpPr>
        <xdr:cNvPr id="2475" name="Text Box 15">
          <a:extLst>
            <a:ext uri="{FF2B5EF4-FFF2-40B4-BE49-F238E27FC236}">
              <a16:creationId xmlns:a16="http://schemas.microsoft.com/office/drawing/2014/main" id="{00000000-0008-0000-0500-0000AB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76" name="Text Box 16">
          <a:extLst>
            <a:ext uri="{FF2B5EF4-FFF2-40B4-BE49-F238E27FC236}">
              <a16:creationId xmlns:a16="http://schemas.microsoft.com/office/drawing/2014/main" id="{00000000-0008-0000-0500-0000AC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77" name="Text Box 17">
          <a:extLst>
            <a:ext uri="{FF2B5EF4-FFF2-40B4-BE49-F238E27FC236}">
              <a16:creationId xmlns:a16="http://schemas.microsoft.com/office/drawing/2014/main" id="{00000000-0008-0000-0500-0000A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78" name="Text Box 18">
          <a:extLst>
            <a:ext uri="{FF2B5EF4-FFF2-40B4-BE49-F238E27FC236}">
              <a16:creationId xmlns:a16="http://schemas.microsoft.com/office/drawing/2014/main" id="{00000000-0008-0000-0500-0000A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79" name="Text Box 19">
          <a:extLst>
            <a:ext uri="{FF2B5EF4-FFF2-40B4-BE49-F238E27FC236}">
              <a16:creationId xmlns:a16="http://schemas.microsoft.com/office/drawing/2014/main" id="{00000000-0008-0000-0500-0000A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80" name="Text Box 16">
          <a:extLst>
            <a:ext uri="{FF2B5EF4-FFF2-40B4-BE49-F238E27FC236}">
              <a16:creationId xmlns:a16="http://schemas.microsoft.com/office/drawing/2014/main" id="{00000000-0008-0000-0500-0000B0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81" name="Text Box 17">
          <a:extLst>
            <a:ext uri="{FF2B5EF4-FFF2-40B4-BE49-F238E27FC236}">
              <a16:creationId xmlns:a16="http://schemas.microsoft.com/office/drawing/2014/main" id="{00000000-0008-0000-0500-0000B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44</xdr:row>
      <xdr:rowOff>15875</xdr:rowOff>
    </xdr:from>
    <xdr:ext cx="95250" cy="171450"/>
    <xdr:sp macro="" textlink="">
      <xdr:nvSpPr>
        <xdr:cNvPr id="2482" name="Text Box 18">
          <a:extLst>
            <a:ext uri="{FF2B5EF4-FFF2-40B4-BE49-F238E27FC236}">
              <a16:creationId xmlns:a16="http://schemas.microsoft.com/office/drawing/2014/main" id="{00000000-0008-0000-0500-0000B209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83" name="Text Box 16">
          <a:extLst>
            <a:ext uri="{FF2B5EF4-FFF2-40B4-BE49-F238E27FC236}">
              <a16:creationId xmlns:a16="http://schemas.microsoft.com/office/drawing/2014/main" id="{00000000-0008-0000-0500-0000B3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84" name="Text Box 17">
          <a:extLst>
            <a:ext uri="{FF2B5EF4-FFF2-40B4-BE49-F238E27FC236}">
              <a16:creationId xmlns:a16="http://schemas.microsoft.com/office/drawing/2014/main" id="{00000000-0008-0000-0500-0000B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85" name="Text Box 18">
          <a:extLst>
            <a:ext uri="{FF2B5EF4-FFF2-40B4-BE49-F238E27FC236}">
              <a16:creationId xmlns:a16="http://schemas.microsoft.com/office/drawing/2014/main" id="{00000000-0008-0000-0500-0000B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86" name="Text Box 19">
          <a:extLst>
            <a:ext uri="{FF2B5EF4-FFF2-40B4-BE49-F238E27FC236}">
              <a16:creationId xmlns:a16="http://schemas.microsoft.com/office/drawing/2014/main" id="{00000000-0008-0000-0500-0000B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87" name="Text Box 16">
          <a:extLst>
            <a:ext uri="{FF2B5EF4-FFF2-40B4-BE49-F238E27FC236}">
              <a16:creationId xmlns:a16="http://schemas.microsoft.com/office/drawing/2014/main" id="{00000000-0008-0000-0500-0000B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44</xdr:row>
      <xdr:rowOff>170392</xdr:rowOff>
    </xdr:from>
    <xdr:ext cx="95250" cy="213632"/>
    <xdr:sp macro="" textlink="">
      <xdr:nvSpPr>
        <xdr:cNvPr id="2488" name="Text Box 15">
          <a:extLst>
            <a:ext uri="{FF2B5EF4-FFF2-40B4-BE49-F238E27FC236}">
              <a16:creationId xmlns:a16="http://schemas.microsoft.com/office/drawing/2014/main" id="{00000000-0008-0000-0500-0000B8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8496"/>
    <xdr:sp macro="" textlink="">
      <xdr:nvSpPr>
        <xdr:cNvPr id="2489" name="Text Box 15">
          <a:extLst>
            <a:ext uri="{FF2B5EF4-FFF2-40B4-BE49-F238E27FC236}">
              <a16:creationId xmlns:a16="http://schemas.microsoft.com/office/drawing/2014/main" id="{00000000-0008-0000-0500-0000B909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2490" name="Text Box 15">
          <a:extLst>
            <a:ext uri="{FF2B5EF4-FFF2-40B4-BE49-F238E27FC236}">
              <a16:creationId xmlns:a16="http://schemas.microsoft.com/office/drawing/2014/main" id="{00000000-0008-0000-0500-0000BA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2492" name="Text Box 15">
          <a:extLst>
            <a:ext uri="{FF2B5EF4-FFF2-40B4-BE49-F238E27FC236}">
              <a16:creationId xmlns:a16="http://schemas.microsoft.com/office/drawing/2014/main" id="{00000000-0008-0000-0500-0000BC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2493" name="Text Box 15">
          <a:extLst>
            <a:ext uri="{FF2B5EF4-FFF2-40B4-BE49-F238E27FC236}">
              <a16:creationId xmlns:a16="http://schemas.microsoft.com/office/drawing/2014/main" id="{00000000-0008-0000-0500-0000BD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44</xdr:row>
      <xdr:rowOff>170392</xdr:rowOff>
    </xdr:from>
    <xdr:ext cx="95250" cy="213632"/>
    <xdr:sp macro="" textlink="">
      <xdr:nvSpPr>
        <xdr:cNvPr id="2494" name="Text Box 15">
          <a:extLst>
            <a:ext uri="{FF2B5EF4-FFF2-40B4-BE49-F238E27FC236}">
              <a16:creationId xmlns:a16="http://schemas.microsoft.com/office/drawing/2014/main" id="{00000000-0008-0000-0500-0000BE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495" name="Text Box 16">
          <a:extLst>
            <a:ext uri="{FF2B5EF4-FFF2-40B4-BE49-F238E27FC236}">
              <a16:creationId xmlns:a16="http://schemas.microsoft.com/office/drawing/2014/main" id="{00000000-0008-0000-0500-0000B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496" name="Text Box 17">
          <a:extLst>
            <a:ext uri="{FF2B5EF4-FFF2-40B4-BE49-F238E27FC236}">
              <a16:creationId xmlns:a16="http://schemas.microsoft.com/office/drawing/2014/main" id="{00000000-0008-0000-0500-0000C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497" name="Text Box 18">
          <a:extLst>
            <a:ext uri="{FF2B5EF4-FFF2-40B4-BE49-F238E27FC236}">
              <a16:creationId xmlns:a16="http://schemas.microsoft.com/office/drawing/2014/main" id="{00000000-0008-0000-0500-0000C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498" name="Text Box 19">
          <a:extLst>
            <a:ext uri="{FF2B5EF4-FFF2-40B4-BE49-F238E27FC236}">
              <a16:creationId xmlns:a16="http://schemas.microsoft.com/office/drawing/2014/main" id="{00000000-0008-0000-0500-0000C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499" name="Text Box 16">
          <a:extLst>
            <a:ext uri="{FF2B5EF4-FFF2-40B4-BE49-F238E27FC236}">
              <a16:creationId xmlns:a16="http://schemas.microsoft.com/office/drawing/2014/main" id="{00000000-0008-0000-0500-0000C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00" name="Text Box 17">
          <a:extLst>
            <a:ext uri="{FF2B5EF4-FFF2-40B4-BE49-F238E27FC236}">
              <a16:creationId xmlns:a16="http://schemas.microsoft.com/office/drawing/2014/main" id="{00000000-0008-0000-0500-0000C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01" name="Text Box 18">
          <a:extLst>
            <a:ext uri="{FF2B5EF4-FFF2-40B4-BE49-F238E27FC236}">
              <a16:creationId xmlns:a16="http://schemas.microsoft.com/office/drawing/2014/main" id="{00000000-0008-0000-0500-0000C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02" name="Text Box 19">
          <a:extLst>
            <a:ext uri="{FF2B5EF4-FFF2-40B4-BE49-F238E27FC236}">
              <a16:creationId xmlns:a16="http://schemas.microsoft.com/office/drawing/2014/main" id="{00000000-0008-0000-0500-0000C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03" name="Text Box 16">
          <a:extLst>
            <a:ext uri="{FF2B5EF4-FFF2-40B4-BE49-F238E27FC236}">
              <a16:creationId xmlns:a16="http://schemas.microsoft.com/office/drawing/2014/main" id="{00000000-0008-0000-0500-0000C7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04" name="Text Box 17">
          <a:extLst>
            <a:ext uri="{FF2B5EF4-FFF2-40B4-BE49-F238E27FC236}">
              <a16:creationId xmlns:a16="http://schemas.microsoft.com/office/drawing/2014/main" id="{00000000-0008-0000-0500-0000C8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05" name="Text Box 18">
          <a:extLst>
            <a:ext uri="{FF2B5EF4-FFF2-40B4-BE49-F238E27FC236}">
              <a16:creationId xmlns:a16="http://schemas.microsoft.com/office/drawing/2014/main" id="{00000000-0008-0000-0500-0000C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06" name="Text Box 19">
          <a:extLst>
            <a:ext uri="{FF2B5EF4-FFF2-40B4-BE49-F238E27FC236}">
              <a16:creationId xmlns:a16="http://schemas.microsoft.com/office/drawing/2014/main" id="{00000000-0008-0000-0500-0000C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014"/>
    <xdr:sp macro="" textlink="">
      <xdr:nvSpPr>
        <xdr:cNvPr id="2507" name="Text Box 15">
          <a:extLst>
            <a:ext uri="{FF2B5EF4-FFF2-40B4-BE49-F238E27FC236}">
              <a16:creationId xmlns:a16="http://schemas.microsoft.com/office/drawing/2014/main" id="{00000000-0008-0000-0500-0000CB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08" name="Text Box 16">
          <a:extLst>
            <a:ext uri="{FF2B5EF4-FFF2-40B4-BE49-F238E27FC236}">
              <a16:creationId xmlns:a16="http://schemas.microsoft.com/office/drawing/2014/main" id="{00000000-0008-0000-0500-0000CC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09" name="Text Box 17">
          <a:extLst>
            <a:ext uri="{FF2B5EF4-FFF2-40B4-BE49-F238E27FC236}">
              <a16:creationId xmlns:a16="http://schemas.microsoft.com/office/drawing/2014/main" id="{00000000-0008-0000-0500-0000C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10" name="Text Box 18">
          <a:extLst>
            <a:ext uri="{FF2B5EF4-FFF2-40B4-BE49-F238E27FC236}">
              <a16:creationId xmlns:a16="http://schemas.microsoft.com/office/drawing/2014/main" id="{00000000-0008-0000-0500-0000C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11" name="Text Box 19">
          <a:extLst>
            <a:ext uri="{FF2B5EF4-FFF2-40B4-BE49-F238E27FC236}">
              <a16:creationId xmlns:a16="http://schemas.microsoft.com/office/drawing/2014/main" id="{00000000-0008-0000-0500-0000C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12" name="Text Box 16">
          <a:extLst>
            <a:ext uri="{FF2B5EF4-FFF2-40B4-BE49-F238E27FC236}">
              <a16:creationId xmlns:a16="http://schemas.microsoft.com/office/drawing/2014/main" id="{00000000-0008-0000-0500-0000D0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13" name="Text Box 17">
          <a:extLst>
            <a:ext uri="{FF2B5EF4-FFF2-40B4-BE49-F238E27FC236}">
              <a16:creationId xmlns:a16="http://schemas.microsoft.com/office/drawing/2014/main" id="{00000000-0008-0000-0500-0000D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14" name="Text Box 18">
          <a:extLst>
            <a:ext uri="{FF2B5EF4-FFF2-40B4-BE49-F238E27FC236}">
              <a16:creationId xmlns:a16="http://schemas.microsoft.com/office/drawing/2014/main" id="{00000000-0008-0000-0500-0000D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15" name="Text Box 16">
          <a:extLst>
            <a:ext uri="{FF2B5EF4-FFF2-40B4-BE49-F238E27FC236}">
              <a16:creationId xmlns:a16="http://schemas.microsoft.com/office/drawing/2014/main" id="{00000000-0008-0000-0500-0000D3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16" name="Text Box 17">
          <a:extLst>
            <a:ext uri="{FF2B5EF4-FFF2-40B4-BE49-F238E27FC236}">
              <a16:creationId xmlns:a16="http://schemas.microsoft.com/office/drawing/2014/main" id="{00000000-0008-0000-0500-0000D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17" name="Text Box 18">
          <a:extLst>
            <a:ext uri="{FF2B5EF4-FFF2-40B4-BE49-F238E27FC236}">
              <a16:creationId xmlns:a16="http://schemas.microsoft.com/office/drawing/2014/main" id="{00000000-0008-0000-0500-0000D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18" name="Text Box 19">
          <a:extLst>
            <a:ext uri="{FF2B5EF4-FFF2-40B4-BE49-F238E27FC236}">
              <a16:creationId xmlns:a16="http://schemas.microsoft.com/office/drawing/2014/main" id="{00000000-0008-0000-0500-0000D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19" name="Text Box 16">
          <a:extLst>
            <a:ext uri="{FF2B5EF4-FFF2-40B4-BE49-F238E27FC236}">
              <a16:creationId xmlns:a16="http://schemas.microsoft.com/office/drawing/2014/main" id="{00000000-0008-0000-0500-0000D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20" name="Text Box 17">
          <a:extLst>
            <a:ext uri="{FF2B5EF4-FFF2-40B4-BE49-F238E27FC236}">
              <a16:creationId xmlns:a16="http://schemas.microsoft.com/office/drawing/2014/main" id="{00000000-0008-0000-0500-0000D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21" name="Text Box 18">
          <a:extLst>
            <a:ext uri="{FF2B5EF4-FFF2-40B4-BE49-F238E27FC236}">
              <a16:creationId xmlns:a16="http://schemas.microsoft.com/office/drawing/2014/main" id="{00000000-0008-0000-0500-0000D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22" name="Text Box 19">
          <a:extLst>
            <a:ext uri="{FF2B5EF4-FFF2-40B4-BE49-F238E27FC236}">
              <a16:creationId xmlns:a16="http://schemas.microsoft.com/office/drawing/2014/main" id="{00000000-0008-0000-0500-0000D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56743"/>
    <xdr:sp macro="" textlink="">
      <xdr:nvSpPr>
        <xdr:cNvPr id="2523" name="Text Box 15">
          <a:extLst>
            <a:ext uri="{FF2B5EF4-FFF2-40B4-BE49-F238E27FC236}">
              <a16:creationId xmlns:a16="http://schemas.microsoft.com/office/drawing/2014/main" id="{00000000-0008-0000-0500-0000DB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2524" name="Text Box 15">
          <a:extLst>
            <a:ext uri="{FF2B5EF4-FFF2-40B4-BE49-F238E27FC236}">
              <a16:creationId xmlns:a16="http://schemas.microsoft.com/office/drawing/2014/main" id="{00000000-0008-0000-0500-0000DC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2526" name="Text Box 15">
          <a:extLst>
            <a:ext uri="{FF2B5EF4-FFF2-40B4-BE49-F238E27FC236}">
              <a16:creationId xmlns:a16="http://schemas.microsoft.com/office/drawing/2014/main" id="{00000000-0008-0000-0500-0000DE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2527" name="Text Box 15">
          <a:extLst>
            <a:ext uri="{FF2B5EF4-FFF2-40B4-BE49-F238E27FC236}">
              <a16:creationId xmlns:a16="http://schemas.microsoft.com/office/drawing/2014/main" id="{00000000-0008-0000-0500-0000DF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213632"/>
    <xdr:sp macro="" textlink="">
      <xdr:nvSpPr>
        <xdr:cNvPr id="2528" name="Text Box 15">
          <a:extLst>
            <a:ext uri="{FF2B5EF4-FFF2-40B4-BE49-F238E27FC236}">
              <a16:creationId xmlns:a16="http://schemas.microsoft.com/office/drawing/2014/main" id="{00000000-0008-0000-0500-0000E0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29" name="Text Box 16">
          <a:extLst>
            <a:ext uri="{FF2B5EF4-FFF2-40B4-BE49-F238E27FC236}">
              <a16:creationId xmlns:a16="http://schemas.microsoft.com/office/drawing/2014/main" id="{00000000-0008-0000-0500-0000E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30" name="Text Box 17">
          <a:extLst>
            <a:ext uri="{FF2B5EF4-FFF2-40B4-BE49-F238E27FC236}">
              <a16:creationId xmlns:a16="http://schemas.microsoft.com/office/drawing/2014/main" id="{00000000-0008-0000-0500-0000E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31" name="Text Box 18">
          <a:extLst>
            <a:ext uri="{FF2B5EF4-FFF2-40B4-BE49-F238E27FC236}">
              <a16:creationId xmlns:a16="http://schemas.microsoft.com/office/drawing/2014/main" id="{00000000-0008-0000-0500-0000E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32" name="Text Box 19">
          <a:extLst>
            <a:ext uri="{FF2B5EF4-FFF2-40B4-BE49-F238E27FC236}">
              <a16:creationId xmlns:a16="http://schemas.microsoft.com/office/drawing/2014/main" id="{00000000-0008-0000-0500-0000E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33" name="Text Box 16">
          <a:extLst>
            <a:ext uri="{FF2B5EF4-FFF2-40B4-BE49-F238E27FC236}">
              <a16:creationId xmlns:a16="http://schemas.microsoft.com/office/drawing/2014/main" id="{00000000-0008-0000-0500-0000E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34" name="Text Box 17">
          <a:extLst>
            <a:ext uri="{FF2B5EF4-FFF2-40B4-BE49-F238E27FC236}">
              <a16:creationId xmlns:a16="http://schemas.microsoft.com/office/drawing/2014/main" id="{00000000-0008-0000-0500-0000E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35" name="Text Box 18">
          <a:extLst>
            <a:ext uri="{FF2B5EF4-FFF2-40B4-BE49-F238E27FC236}">
              <a16:creationId xmlns:a16="http://schemas.microsoft.com/office/drawing/2014/main" id="{00000000-0008-0000-0500-0000E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36" name="Text Box 19">
          <a:extLst>
            <a:ext uri="{FF2B5EF4-FFF2-40B4-BE49-F238E27FC236}">
              <a16:creationId xmlns:a16="http://schemas.microsoft.com/office/drawing/2014/main" id="{00000000-0008-0000-0500-0000E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37" name="Text Box 16">
          <a:extLst>
            <a:ext uri="{FF2B5EF4-FFF2-40B4-BE49-F238E27FC236}">
              <a16:creationId xmlns:a16="http://schemas.microsoft.com/office/drawing/2014/main" id="{00000000-0008-0000-0500-0000E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38" name="Text Box 17">
          <a:extLst>
            <a:ext uri="{FF2B5EF4-FFF2-40B4-BE49-F238E27FC236}">
              <a16:creationId xmlns:a16="http://schemas.microsoft.com/office/drawing/2014/main" id="{00000000-0008-0000-0500-0000E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39" name="Text Box 18">
          <a:extLst>
            <a:ext uri="{FF2B5EF4-FFF2-40B4-BE49-F238E27FC236}">
              <a16:creationId xmlns:a16="http://schemas.microsoft.com/office/drawing/2014/main" id="{00000000-0008-0000-0500-0000E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40" name="Text Box 19">
          <a:extLst>
            <a:ext uri="{FF2B5EF4-FFF2-40B4-BE49-F238E27FC236}">
              <a16:creationId xmlns:a16="http://schemas.microsoft.com/office/drawing/2014/main" id="{00000000-0008-0000-0500-0000E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014"/>
    <xdr:sp macro="" textlink="">
      <xdr:nvSpPr>
        <xdr:cNvPr id="2541" name="Text Box 15">
          <a:extLst>
            <a:ext uri="{FF2B5EF4-FFF2-40B4-BE49-F238E27FC236}">
              <a16:creationId xmlns:a16="http://schemas.microsoft.com/office/drawing/2014/main" id="{00000000-0008-0000-0500-0000ED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42" name="Text Box 16">
          <a:extLst>
            <a:ext uri="{FF2B5EF4-FFF2-40B4-BE49-F238E27FC236}">
              <a16:creationId xmlns:a16="http://schemas.microsoft.com/office/drawing/2014/main" id="{00000000-0008-0000-0500-0000E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43" name="Text Box 17">
          <a:extLst>
            <a:ext uri="{FF2B5EF4-FFF2-40B4-BE49-F238E27FC236}">
              <a16:creationId xmlns:a16="http://schemas.microsoft.com/office/drawing/2014/main" id="{00000000-0008-0000-0500-0000E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44" name="Text Box 18">
          <a:extLst>
            <a:ext uri="{FF2B5EF4-FFF2-40B4-BE49-F238E27FC236}">
              <a16:creationId xmlns:a16="http://schemas.microsoft.com/office/drawing/2014/main" id="{00000000-0008-0000-0500-0000F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45" name="Text Box 19">
          <a:extLst>
            <a:ext uri="{FF2B5EF4-FFF2-40B4-BE49-F238E27FC236}">
              <a16:creationId xmlns:a16="http://schemas.microsoft.com/office/drawing/2014/main" id="{00000000-0008-0000-0500-0000F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442269"/>
    <xdr:sp macro="" textlink="">
      <xdr:nvSpPr>
        <xdr:cNvPr id="2546" name="Text Box 15">
          <a:extLst>
            <a:ext uri="{FF2B5EF4-FFF2-40B4-BE49-F238E27FC236}">
              <a16:creationId xmlns:a16="http://schemas.microsoft.com/office/drawing/2014/main" id="{00000000-0008-0000-0500-0000F2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47" name="Text Box 16">
          <a:extLst>
            <a:ext uri="{FF2B5EF4-FFF2-40B4-BE49-F238E27FC236}">
              <a16:creationId xmlns:a16="http://schemas.microsoft.com/office/drawing/2014/main" id="{00000000-0008-0000-0500-0000F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48" name="Text Box 17">
          <a:extLst>
            <a:ext uri="{FF2B5EF4-FFF2-40B4-BE49-F238E27FC236}">
              <a16:creationId xmlns:a16="http://schemas.microsoft.com/office/drawing/2014/main" id="{00000000-0008-0000-0500-0000F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49" name="Text Box 18">
          <a:extLst>
            <a:ext uri="{FF2B5EF4-FFF2-40B4-BE49-F238E27FC236}">
              <a16:creationId xmlns:a16="http://schemas.microsoft.com/office/drawing/2014/main" id="{00000000-0008-0000-0500-0000F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0" name="Text Box 16">
          <a:extLst>
            <a:ext uri="{FF2B5EF4-FFF2-40B4-BE49-F238E27FC236}">
              <a16:creationId xmlns:a16="http://schemas.microsoft.com/office/drawing/2014/main" id="{00000000-0008-0000-0500-0000F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1" name="Text Box 17">
          <a:extLst>
            <a:ext uri="{FF2B5EF4-FFF2-40B4-BE49-F238E27FC236}">
              <a16:creationId xmlns:a16="http://schemas.microsoft.com/office/drawing/2014/main" id="{00000000-0008-0000-0500-0000F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2" name="Text Box 18">
          <a:extLst>
            <a:ext uri="{FF2B5EF4-FFF2-40B4-BE49-F238E27FC236}">
              <a16:creationId xmlns:a16="http://schemas.microsoft.com/office/drawing/2014/main" id="{00000000-0008-0000-0500-0000F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3" name="Text Box 19">
          <a:extLst>
            <a:ext uri="{FF2B5EF4-FFF2-40B4-BE49-F238E27FC236}">
              <a16:creationId xmlns:a16="http://schemas.microsoft.com/office/drawing/2014/main" id="{00000000-0008-0000-0500-0000F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4" name="Text Box 16">
          <a:extLst>
            <a:ext uri="{FF2B5EF4-FFF2-40B4-BE49-F238E27FC236}">
              <a16:creationId xmlns:a16="http://schemas.microsoft.com/office/drawing/2014/main" id="{00000000-0008-0000-0500-0000F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5" name="Text Box 17">
          <a:extLst>
            <a:ext uri="{FF2B5EF4-FFF2-40B4-BE49-F238E27FC236}">
              <a16:creationId xmlns:a16="http://schemas.microsoft.com/office/drawing/2014/main" id="{00000000-0008-0000-0500-0000F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6" name="Text Box 18">
          <a:extLst>
            <a:ext uri="{FF2B5EF4-FFF2-40B4-BE49-F238E27FC236}">
              <a16:creationId xmlns:a16="http://schemas.microsoft.com/office/drawing/2014/main" id="{00000000-0008-0000-0500-0000F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557" name="Text Box 15">
          <a:extLst>
            <a:ext uri="{FF2B5EF4-FFF2-40B4-BE49-F238E27FC236}">
              <a16:creationId xmlns:a16="http://schemas.microsoft.com/office/drawing/2014/main" id="{00000000-0008-0000-0500-0000FD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58" name="Text Box 16">
          <a:extLst>
            <a:ext uri="{FF2B5EF4-FFF2-40B4-BE49-F238E27FC236}">
              <a16:creationId xmlns:a16="http://schemas.microsoft.com/office/drawing/2014/main" id="{00000000-0008-0000-0500-0000F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59" name="Text Box 17">
          <a:extLst>
            <a:ext uri="{FF2B5EF4-FFF2-40B4-BE49-F238E27FC236}">
              <a16:creationId xmlns:a16="http://schemas.microsoft.com/office/drawing/2014/main" id="{00000000-0008-0000-0500-0000F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60" name="Text Box 18">
          <a:extLst>
            <a:ext uri="{FF2B5EF4-FFF2-40B4-BE49-F238E27FC236}">
              <a16:creationId xmlns:a16="http://schemas.microsoft.com/office/drawing/2014/main" id="{00000000-0008-0000-0500-00000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61" name="Text Box 19">
          <a:extLst>
            <a:ext uri="{FF2B5EF4-FFF2-40B4-BE49-F238E27FC236}">
              <a16:creationId xmlns:a16="http://schemas.microsoft.com/office/drawing/2014/main" id="{00000000-0008-0000-0500-00000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62" name="Text Box 16">
          <a:extLst>
            <a:ext uri="{FF2B5EF4-FFF2-40B4-BE49-F238E27FC236}">
              <a16:creationId xmlns:a16="http://schemas.microsoft.com/office/drawing/2014/main" id="{00000000-0008-0000-0500-00000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63" name="Text Box 17">
          <a:extLst>
            <a:ext uri="{FF2B5EF4-FFF2-40B4-BE49-F238E27FC236}">
              <a16:creationId xmlns:a16="http://schemas.microsoft.com/office/drawing/2014/main" id="{00000000-0008-0000-0500-00000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64" name="Text Box 18">
          <a:extLst>
            <a:ext uri="{FF2B5EF4-FFF2-40B4-BE49-F238E27FC236}">
              <a16:creationId xmlns:a16="http://schemas.microsoft.com/office/drawing/2014/main" id="{00000000-0008-0000-0500-00000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65" name="Text Box 19">
          <a:extLst>
            <a:ext uri="{FF2B5EF4-FFF2-40B4-BE49-F238E27FC236}">
              <a16:creationId xmlns:a16="http://schemas.microsoft.com/office/drawing/2014/main" id="{00000000-0008-0000-0500-00000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95250" cy="171450"/>
    <xdr:sp macro="" textlink="">
      <xdr:nvSpPr>
        <xdr:cNvPr id="2566" name="Text Box 16">
          <a:extLst>
            <a:ext uri="{FF2B5EF4-FFF2-40B4-BE49-F238E27FC236}">
              <a16:creationId xmlns:a16="http://schemas.microsoft.com/office/drawing/2014/main" id="{00000000-0008-0000-0500-00000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95250" cy="171450"/>
    <xdr:sp macro="" textlink="">
      <xdr:nvSpPr>
        <xdr:cNvPr id="2567" name="Text Box 17">
          <a:extLst>
            <a:ext uri="{FF2B5EF4-FFF2-40B4-BE49-F238E27FC236}">
              <a16:creationId xmlns:a16="http://schemas.microsoft.com/office/drawing/2014/main" id="{00000000-0008-0000-0500-00000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95250" cy="171450"/>
    <xdr:sp macro="" textlink="">
      <xdr:nvSpPr>
        <xdr:cNvPr id="2568" name="Text Box 18">
          <a:extLst>
            <a:ext uri="{FF2B5EF4-FFF2-40B4-BE49-F238E27FC236}">
              <a16:creationId xmlns:a16="http://schemas.microsoft.com/office/drawing/2014/main" id="{00000000-0008-0000-0500-000008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95250" cy="171450"/>
    <xdr:sp macro="" textlink="">
      <xdr:nvSpPr>
        <xdr:cNvPr id="2569" name="Text Box 19">
          <a:extLst>
            <a:ext uri="{FF2B5EF4-FFF2-40B4-BE49-F238E27FC236}">
              <a16:creationId xmlns:a16="http://schemas.microsoft.com/office/drawing/2014/main" id="{00000000-0008-0000-0500-000009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014"/>
    <xdr:sp macro="" textlink="">
      <xdr:nvSpPr>
        <xdr:cNvPr id="2570" name="Text Box 15">
          <a:extLst>
            <a:ext uri="{FF2B5EF4-FFF2-40B4-BE49-F238E27FC236}">
              <a16:creationId xmlns:a16="http://schemas.microsoft.com/office/drawing/2014/main" id="{00000000-0008-0000-0500-00000A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71" name="Text Box 16">
          <a:extLst>
            <a:ext uri="{FF2B5EF4-FFF2-40B4-BE49-F238E27FC236}">
              <a16:creationId xmlns:a16="http://schemas.microsoft.com/office/drawing/2014/main" id="{00000000-0008-0000-0500-00000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72" name="Text Box 17">
          <a:extLst>
            <a:ext uri="{FF2B5EF4-FFF2-40B4-BE49-F238E27FC236}">
              <a16:creationId xmlns:a16="http://schemas.microsoft.com/office/drawing/2014/main" id="{00000000-0008-0000-0500-00000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73" name="Text Box 18">
          <a:extLst>
            <a:ext uri="{FF2B5EF4-FFF2-40B4-BE49-F238E27FC236}">
              <a16:creationId xmlns:a16="http://schemas.microsoft.com/office/drawing/2014/main" id="{00000000-0008-0000-0500-00000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74" name="Text Box 19">
          <a:extLst>
            <a:ext uri="{FF2B5EF4-FFF2-40B4-BE49-F238E27FC236}">
              <a16:creationId xmlns:a16="http://schemas.microsoft.com/office/drawing/2014/main" id="{00000000-0008-0000-0500-00000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75" name="Text Box 16">
          <a:extLst>
            <a:ext uri="{FF2B5EF4-FFF2-40B4-BE49-F238E27FC236}">
              <a16:creationId xmlns:a16="http://schemas.microsoft.com/office/drawing/2014/main" id="{00000000-0008-0000-0500-00000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76" name="Text Box 17">
          <a:extLst>
            <a:ext uri="{FF2B5EF4-FFF2-40B4-BE49-F238E27FC236}">
              <a16:creationId xmlns:a16="http://schemas.microsoft.com/office/drawing/2014/main" id="{00000000-0008-0000-0500-00001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50</xdr:row>
      <xdr:rowOff>15875</xdr:rowOff>
    </xdr:from>
    <xdr:ext cx="95250" cy="171450"/>
    <xdr:sp macro="" textlink="">
      <xdr:nvSpPr>
        <xdr:cNvPr id="2577" name="Text Box 18">
          <a:extLst>
            <a:ext uri="{FF2B5EF4-FFF2-40B4-BE49-F238E27FC236}">
              <a16:creationId xmlns:a16="http://schemas.microsoft.com/office/drawing/2014/main" id="{00000000-0008-0000-0500-000011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78" name="Text Box 16">
          <a:extLst>
            <a:ext uri="{FF2B5EF4-FFF2-40B4-BE49-F238E27FC236}">
              <a16:creationId xmlns:a16="http://schemas.microsoft.com/office/drawing/2014/main" id="{00000000-0008-0000-0500-00001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79" name="Text Box 17">
          <a:extLst>
            <a:ext uri="{FF2B5EF4-FFF2-40B4-BE49-F238E27FC236}">
              <a16:creationId xmlns:a16="http://schemas.microsoft.com/office/drawing/2014/main" id="{00000000-0008-0000-0500-00001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80" name="Text Box 18">
          <a:extLst>
            <a:ext uri="{FF2B5EF4-FFF2-40B4-BE49-F238E27FC236}">
              <a16:creationId xmlns:a16="http://schemas.microsoft.com/office/drawing/2014/main" id="{00000000-0008-0000-0500-00001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81" name="Text Box 19">
          <a:extLst>
            <a:ext uri="{FF2B5EF4-FFF2-40B4-BE49-F238E27FC236}">
              <a16:creationId xmlns:a16="http://schemas.microsoft.com/office/drawing/2014/main" id="{00000000-0008-0000-0500-00001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82" name="Text Box 16">
          <a:extLst>
            <a:ext uri="{FF2B5EF4-FFF2-40B4-BE49-F238E27FC236}">
              <a16:creationId xmlns:a16="http://schemas.microsoft.com/office/drawing/2014/main" id="{00000000-0008-0000-0500-00001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583" name="Text Box 15">
          <a:extLst>
            <a:ext uri="{FF2B5EF4-FFF2-40B4-BE49-F238E27FC236}">
              <a16:creationId xmlns:a16="http://schemas.microsoft.com/office/drawing/2014/main" id="{00000000-0008-0000-0500-000017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2584" name="Text Box 15">
          <a:extLst>
            <a:ext uri="{FF2B5EF4-FFF2-40B4-BE49-F238E27FC236}">
              <a16:creationId xmlns:a16="http://schemas.microsoft.com/office/drawing/2014/main" id="{00000000-0008-0000-0500-000018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585" name="Text Box 15">
          <a:extLst>
            <a:ext uri="{FF2B5EF4-FFF2-40B4-BE49-F238E27FC236}">
              <a16:creationId xmlns:a16="http://schemas.microsoft.com/office/drawing/2014/main" id="{00000000-0008-0000-0500-000019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2587" name="Text Box 15">
          <a:extLst>
            <a:ext uri="{FF2B5EF4-FFF2-40B4-BE49-F238E27FC236}">
              <a16:creationId xmlns:a16="http://schemas.microsoft.com/office/drawing/2014/main" id="{00000000-0008-0000-0500-00001B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2588" name="Text Box 15">
          <a:extLst>
            <a:ext uri="{FF2B5EF4-FFF2-40B4-BE49-F238E27FC236}">
              <a16:creationId xmlns:a16="http://schemas.microsoft.com/office/drawing/2014/main" id="{00000000-0008-0000-0500-00001C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589" name="Text Box 15">
          <a:extLst>
            <a:ext uri="{FF2B5EF4-FFF2-40B4-BE49-F238E27FC236}">
              <a16:creationId xmlns:a16="http://schemas.microsoft.com/office/drawing/2014/main" id="{00000000-0008-0000-0500-00001D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590" name="Text Box 16">
          <a:extLst>
            <a:ext uri="{FF2B5EF4-FFF2-40B4-BE49-F238E27FC236}">
              <a16:creationId xmlns:a16="http://schemas.microsoft.com/office/drawing/2014/main" id="{00000000-0008-0000-0500-00001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591" name="Text Box 17">
          <a:extLst>
            <a:ext uri="{FF2B5EF4-FFF2-40B4-BE49-F238E27FC236}">
              <a16:creationId xmlns:a16="http://schemas.microsoft.com/office/drawing/2014/main" id="{00000000-0008-0000-0500-00001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592" name="Text Box 18">
          <a:extLst>
            <a:ext uri="{FF2B5EF4-FFF2-40B4-BE49-F238E27FC236}">
              <a16:creationId xmlns:a16="http://schemas.microsoft.com/office/drawing/2014/main" id="{00000000-0008-0000-0500-00002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593" name="Text Box 19">
          <a:extLst>
            <a:ext uri="{FF2B5EF4-FFF2-40B4-BE49-F238E27FC236}">
              <a16:creationId xmlns:a16="http://schemas.microsoft.com/office/drawing/2014/main" id="{00000000-0008-0000-0500-00002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594" name="Text Box 16">
          <a:extLst>
            <a:ext uri="{FF2B5EF4-FFF2-40B4-BE49-F238E27FC236}">
              <a16:creationId xmlns:a16="http://schemas.microsoft.com/office/drawing/2014/main" id="{00000000-0008-0000-0500-00002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595" name="Text Box 17">
          <a:extLst>
            <a:ext uri="{FF2B5EF4-FFF2-40B4-BE49-F238E27FC236}">
              <a16:creationId xmlns:a16="http://schemas.microsoft.com/office/drawing/2014/main" id="{00000000-0008-0000-0500-00002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596" name="Text Box 18">
          <a:extLst>
            <a:ext uri="{FF2B5EF4-FFF2-40B4-BE49-F238E27FC236}">
              <a16:creationId xmlns:a16="http://schemas.microsoft.com/office/drawing/2014/main" id="{00000000-0008-0000-0500-00002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597" name="Text Box 19">
          <a:extLst>
            <a:ext uri="{FF2B5EF4-FFF2-40B4-BE49-F238E27FC236}">
              <a16:creationId xmlns:a16="http://schemas.microsoft.com/office/drawing/2014/main" id="{00000000-0008-0000-0500-00002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598" name="Text Box 16">
          <a:extLst>
            <a:ext uri="{FF2B5EF4-FFF2-40B4-BE49-F238E27FC236}">
              <a16:creationId xmlns:a16="http://schemas.microsoft.com/office/drawing/2014/main" id="{00000000-0008-0000-0500-00002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599" name="Text Box 17">
          <a:extLst>
            <a:ext uri="{FF2B5EF4-FFF2-40B4-BE49-F238E27FC236}">
              <a16:creationId xmlns:a16="http://schemas.microsoft.com/office/drawing/2014/main" id="{00000000-0008-0000-0500-00002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00" name="Text Box 18">
          <a:extLst>
            <a:ext uri="{FF2B5EF4-FFF2-40B4-BE49-F238E27FC236}">
              <a16:creationId xmlns:a16="http://schemas.microsoft.com/office/drawing/2014/main" id="{00000000-0008-0000-0500-00002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01" name="Text Box 19">
          <a:extLst>
            <a:ext uri="{FF2B5EF4-FFF2-40B4-BE49-F238E27FC236}">
              <a16:creationId xmlns:a16="http://schemas.microsoft.com/office/drawing/2014/main" id="{00000000-0008-0000-0500-00002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2602" name="Text Box 15">
          <a:extLst>
            <a:ext uri="{FF2B5EF4-FFF2-40B4-BE49-F238E27FC236}">
              <a16:creationId xmlns:a16="http://schemas.microsoft.com/office/drawing/2014/main" id="{00000000-0008-0000-0500-00002A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03" name="Text Box 16">
          <a:extLst>
            <a:ext uri="{FF2B5EF4-FFF2-40B4-BE49-F238E27FC236}">
              <a16:creationId xmlns:a16="http://schemas.microsoft.com/office/drawing/2014/main" id="{00000000-0008-0000-0500-00002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04" name="Text Box 17">
          <a:extLst>
            <a:ext uri="{FF2B5EF4-FFF2-40B4-BE49-F238E27FC236}">
              <a16:creationId xmlns:a16="http://schemas.microsoft.com/office/drawing/2014/main" id="{00000000-0008-0000-0500-00002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05" name="Text Box 18">
          <a:extLst>
            <a:ext uri="{FF2B5EF4-FFF2-40B4-BE49-F238E27FC236}">
              <a16:creationId xmlns:a16="http://schemas.microsoft.com/office/drawing/2014/main" id="{00000000-0008-0000-0500-00002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06" name="Text Box 19">
          <a:extLst>
            <a:ext uri="{FF2B5EF4-FFF2-40B4-BE49-F238E27FC236}">
              <a16:creationId xmlns:a16="http://schemas.microsoft.com/office/drawing/2014/main" id="{00000000-0008-0000-0500-00002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07" name="Text Box 16">
          <a:extLst>
            <a:ext uri="{FF2B5EF4-FFF2-40B4-BE49-F238E27FC236}">
              <a16:creationId xmlns:a16="http://schemas.microsoft.com/office/drawing/2014/main" id="{00000000-0008-0000-0500-00002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08" name="Text Box 17">
          <a:extLst>
            <a:ext uri="{FF2B5EF4-FFF2-40B4-BE49-F238E27FC236}">
              <a16:creationId xmlns:a16="http://schemas.microsoft.com/office/drawing/2014/main" id="{00000000-0008-0000-0500-00003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09" name="Text Box 18">
          <a:extLst>
            <a:ext uri="{FF2B5EF4-FFF2-40B4-BE49-F238E27FC236}">
              <a16:creationId xmlns:a16="http://schemas.microsoft.com/office/drawing/2014/main" id="{00000000-0008-0000-0500-00003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0" name="Text Box 16">
          <a:extLst>
            <a:ext uri="{FF2B5EF4-FFF2-40B4-BE49-F238E27FC236}">
              <a16:creationId xmlns:a16="http://schemas.microsoft.com/office/drawing/2014/main" id="{00000000-0008-0000-0500-00003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1" name="Text Box 17">
          <a:extLst>
            <a:ext uri="{FF2B5EF4-FFF2-40B4-BE49-F238E27FC236}">
              <a16:creationId xmlns:a16="http://schemas.microsoft.com/office/drawing/2014/main" id="{00000000-0008-0000-0500-00003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2" name="Text Box 18">
          <a:extLst>
            <a:ext uri="{FF2B5EF4-FFF2-40B4-BE49-F238E27FC236}">
              <a16:creationId xmlns:a16="http://schemas.microsoft.com/office/drawing/2014/main" id="{00000000-0008-0000-0500-00003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3" name="Text Box 19">
          <a:extLst>
            <a:ext uri="{FF2B5EF4-FFF2-40B4-BE49-F238E27FC236}">
              <a16:creationId xmlns:a16="http://schemas.microsoft.com/office/drawing/2014/main" id="{00000000-0008-0000-0500-00003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4" name="Text Box 16">
          <a:extLst>
            <a:ext uri="{FF2B5EF4-FFF2-40B4-BE49-F238E27FC236}">
              <a16:creationId xmlns:a16="http://schemas.microsoft.com/office/drawing/2014/main" id="{00000000-0008-0000-0500-00003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5" name="Text Box 17">
          <a:extLst>
            <a:ext uri="{FF2B5EF4-FFF2-40B4-BE49-F238E27FC236}">
              <a16:creationId xmlns:a16="http://schemas.microsoft.com/office/drawing/2014/main" id="{00000000-0008-0000-0500-00003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6" name="Text Box 18">
          <a:extLst>
            <a:ext uri="{FF2B5EF4-FFF2-40B4-BE49-F238E27FC236}">
              <a16:creationId xmlns:a16="http://schemas.microsoft.com/office/drawing/2014/main" id="{00000000-0008-0000-0500-00003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7" name="Text Box 19">
          <a:extLst>
            <a:ext uri="{FF2B5EF4-FFF2-40B4-BE49-F238E27FC236}">
              <a16:creationId xmlns:a16="http://schemas.microsoft.com/office/drawing/2014/main" id="{00000000-0008-0000-0500-00003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56743"/>
    <xdr:sp macro="" textlink="">
      <xdr:nvSpPr>
        <xdr:cNvPr id="2618" name="Text Box 15">
          <a:extLst>
            <a:ext uri="{FF2B5EF4-FFF2-40B4-BE49-F238E27FC236}">
              <a16:creationId xmlns:a16="http://schemas.microsoft.com/office/drawing/2014/main" id="{00000000-0008-0000-0500-00003A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619" name="Text Box 15">
          <a:extLst>
            <a:ext uri="{FF2B5EF4-FFF2-40B4-BE49-F238E27FC236}">
              <a16:creationId xmlns:a16="http://schemas.microsoft.com/office/drawing/2014/main" id="{00000000-0008-0000-0500-00003B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2621" name="Text Box 15">
          <a:extLst>
            <a:ext uri="{FF2B5EF4-FFF2-40B4-BE49-F238E27FC236}">
              <a16:creationId xmlns:a16="http://schemas.microsoft.com/office/drawing/2014/main" id="{00000000-0008-0000-0500-00003D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2622" name="Text Box 15">
          <a:extLst>
            <a:ext uri="{FF2B5EF4-FFF2-40B4-BE49-F238E27FC236}">
              <a16:creationId xmlns:a16="http://schemas.microsoft.com/office/drawing/2014/main" id="{00000000-0008-0000-0500-00003E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213632"/>
    <xdr:sp macro="" textlink="">
      <xdr:nvSpPr>
        <xdr:cNvPr id="2623" name="Text Box 15">
          <a:extLst>
            <a:ext uri="{FF2B5EF4-FFF2-40B4-BE49-F238E27FC236}">
              <a16:creationId xmlns:a16="http://schemas.microsoft.com/office/drawing/2014/main" id="{00000000-0008-0000-0500-00003F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24" name="Text Box 16">
          <a:extLst>
            <a:ext uri="{FF2B5EF4-FFF2-40B4-BE49-F238E27FC236}">
              <a16:creationId xmlns:a16="http://schemas.microsoft.com/office/drawing/2014/main" id="{00000000-0008-0000-0500-00004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25" name="Text Box 17">
          <a:extLst>
            <a:ext uri="{FF2B5EF4-FFF2-40B4-BE49-F238E27FC236}">
              <a16:creationId xmlns:a16="http://schemas.microsoft.com/office/drawing/2014/main" id="{00000000-0008-0000-0500-00004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26" name="Text Box 18">
          <a:extLst>
            <a:ext uri="{FF2B5EF4-FFF2-40B4-BE49-F238E27FC236}">
              <a16:creationId xmlns:a16="http://schemas.microsoft.com/office/drawing/2014/main" id="{00000000-0008-0000-0500-000042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27" name="Text Box 19">
          <a:extLst>
            <a:ext uri="{FF2B5EF4-FFF2-40B4-BE49-F238E27FC236}">
              <a16:creationId xmlns:a16="http://schemas.microsoft.com/office/drawing/2014/main" id="{00000000-0008-0000-0500-000043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28" name="Text Box 16">
          <a:extLst>
            <a:ext uri="{FF2B5EF4-FFF2-40B4-BE49-F238E27FC236}">
              <a16:creationId xmlns:a16="http://schemas.microsoft.com/office/drawing/2014/main" id="{00000000-0008-0000-0500-00004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29" name="Text Box 17">
          <a:extLst>
            <a:ext uri="{FF2B5EF4-FFF2-40B4-BE49-F238E27FC236}">
              <a16:creationId xmlns:a16="http://schemas.microsoft.com/office/drawing/2014/main" id="{00000000-0008-0000-0500-00004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30" name="Text Box 18">
          <a:extLst>
            <a:ext uri="{FF2B5EF4-FFF2-40B4-BE49-F238E27FC236}">
              <a16:creationId xmlns:a16="http://schemas.microsoft.com/office/drawing/2014/main" id="{00000000-0008-0000-0500-000046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31" name="Text Box 19">
          <a:extLst>
            <a:ext uri="{FF2B5EF4-FFF2-40B4-BE49-F238E27FC236}">
              <a16:creationId xmlns:a16="http://schemas.microsoft.com/office/drawing/2014/main" id="{00000000-0008-0000-0500-000047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32" name="Text Box 16">
          <a:extLst>
            <a:ext uri="{FF2B5EF4-FFF2-40B4-BE49-F238E27FC236}">
              <a16:creationId xmlns:a16="http://schemas.microsoft.com/office/drawing/2014/main" id="{00000000-0008-0000-0500-00004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33" name="Text Box 17">
          <a:extLst>
            <a:ext uri="{FF2B5EF4-FFF2-40B4-BE49-F238E27FC236}">
              <a16:creationId xmlns:a16="http://schemas.microsoft.com/office/drawing/2014/main" id="{00000000-0008-0000-0500-00004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34" name="Text Box 18">
          <a:extLst>
            <a:ext uri="{FF2B5EF4-FFF2-40B4-BE49-F238E27FC236}">
              <a16:creationId xmlns:a16="http://schemas.microsoft.com/office/drawing/2014/main" id="{00000000-0008-0000-0500-00004A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35" name="Text Box 19">
          <a:extLst>
            <a:ext uri="{FF2B5EF4-FFF2-40B4-BE49-F238E27FC236}">
              <a16:creationId xmlns:a16="http://schemas.microsoft.com/office/drawing/2014/main" id="{00000000-0008-0000-0500-00004B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2636" name="Text Box 15">
          <a:extLst>
            <a:ext uri="{FF2B5EF4-FFF2-40B4-BE49-F238E27FC236}">
              <a16:creationId xmlns:a16="http://schemas.microsoft.com/office/drawing/2014/main" id="{00000000-0008-0000-0500-00004C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37" name="Text Box 16">
          <a:extLst>
            <a:ext uri="{FF2B5EF4-FFF2-40B4-BE49-F238E27FC236}">
              <a16:creationId xmlns:a16="http://schemas.microsoft.com/office/drawing/2014/main" id="{00000000-0008-0000-0500-00004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38" name="Text Box 17">
          <a:extLst>
            <a:ext uri="{FF2B5EF4-FFF2-40B4-BE49-F238E27FC236}">
              <a16:creationId xmlns:a16="http://schemas.microsoft.com/office/drawing/2014/main" id="{00000000-0008-0000-0500-00004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39" name="Text Box 18">
          <a:extLst>
            <a:ext uri="{FF2B5EF4-FFF2-40B4-BE49-F238E27FC236}">
              <a16:creationId xmlns:a16="http://schemas.microsoft.com/office/drawing/2014/main" id="{00000000-0008-0000-0500-00004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40" name="Text Box 19">
          <a:extLst>
            <a:ext uri="{FF2B5EF4-FFF2-40B4-BE49-F238E27FC236}">
              <a16:creationId xmlns:a16="http://schemas.microsoft.com/office/drawing/2014/main" id="{00000000-0008-0000-0500-00005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504825</xdr:rowOff>
    </xdr:from>
    <xdr:ext cx="95250" cy="442269"/>
    <xdr:sp macro="" textlink="">
      <xdr:nvSpPr>
        <xdr:cNvPr id="2641" name="Text Box 15">
          <a:extLst>
            <a:ext uri="{FF2B5EF4-FFF2-40B4-BE49-F238E27FC236}">
              <a16:creationId xmlns:a16="http://schemas.microsoft.com/office/drawing/2014/main" id="{00000000-0008-0000-0500-0000510A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42" name="Text Box 16">
          <a:extLst>
            <a:ext uri="{FF2B5EF4-FFF2-40B4-BE49-F238E27FC236}">
              <a16:creationId xmlns:a16="http://schemas.microsoft.com/office/drawing/2014/main" id="{00000000-0008-0000-0500-00005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43" name="Text Box 17">
          <a:extLst>
            <a:ext uri="{FF2B5EF4-FFF2-40B4-BE49-F238E27FC236}">
              <a16:creationId xmlns:a16="http://schemas.microsoft.com/office/drawing/2014/main" id="{00000000-0008-0000-0500-00005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44" name="Text Box 18">
          <a:extLst>
            <a:ext uri="{FF2B5EF4-FFF2-40B4-BE49-F238E27FC236}">
              <a16:creationId xmlns:a16="http://schemas.microsoft.com/office/drawing/2014/main" id="{00000000-0008-0000-0500-00005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45" name="Text Box 16">
          <a:extLst>
            <a:ext uri="{FF2B5EF4-FFF2-40B4-BE49-F238E27FC236}">
              <a16:creationId xmlns:a16="http://schemas.microsoft.com/office/drawing/2014/main" id="{00000000-0008-0000-0500-00005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46" name="Text Box 17">
          <a:extLst>
            <a:ext uri="{FF2B5EF4-FFF2-40B4-BE49-F238E27FC236}">
              <a16:creationId xmlns:a16="http://schemas.microsoft.com/office/drawing/2014/main" id="{00000000-0008-0000-0500-00005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47" name="Text Box 18">
          <a:extLst>
            <a:ext uri="{FF2B5EF4-FFF2-40B4-BE49-F238E27FC236}">
              <a16:creationId xmlns:a16="http://schemas.microsoft.com/office/drawing/2014/main" id="{00000000-0008-0000-0500-00005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48" name="Text Box 19">
          <a:extLst>
            <a:ext uri="{FF2B5EF4-FFF2-40B4-BE49-F238E27FC236}">
              <a16:creationId xmlns:a16="http://schemas.microsoft.com/office/drawing/2014/main" id="{00000000-0008-0000-0500-00005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49" name="Text Box 16">
          <a:extLst>
            <a:ext uri="{FF2B5EF4-FFF2-40B4-BE49-F238E27FC236}">
              <a16:creationId xmlns:a16="http://schemas.microsoft.com/office/drawing/2014/main" id="{00000000-0008-0000-0500-00005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50" name="Text Box 17">
          <a:extLst>
            <a:ext uri="{FF2B5EF4-FFF2-40B4-BE49-F238E27FC236}">
              <a16:creationId xmlns:a16="http://schemas.microsoft.com/office/drawing/2014/main" id="{00000000-0008-0000-0500-00005A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51" name="Text Box 18">
          <a:extLst>
            <a:ext uri="{FF2B5EF4-FFF2-40B4-BE49-F238E27FC236}">
              <a16:creationId xmlns:a16="http://schemas.microsoft.com/office/drawing/2014/main" id="{00000000-0008-0000-0500-00005B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56</xdr:row>
      <xdr:rowOff>170392</xdr:rowOff>
    </xdr:from>
    <xdr:ext cx="95250" cy="213632"/>
    <xdr:sp macro="" textlink="">
      <xdr:nvSpPr>
        <xdr:cNvPr id="2652" name="Text Box 15">
          <a:extLst>
            <a:ext uri="{FF2B5EF4-FFF2-40B4-BE49-F238E27FC236}">
              <a16:creationId xmlns:a16="http://schemas.microsoft.com/office/drawing/2014/main" id="{00000000-0008-0000-0500-00005C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53" name="Text Box 16">
          <a:extLst>
            <a:ext uri="{FF2B5EF4-FFF2-40B4-BE49-F238E27FC236}">
              <a16:creationId xmlns:a16="http://schemas.microsoft.com/office/drawing/2014/main" id="{00000000-0008-0000-0500-00005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54" name="Text Box 17">
          <a:extLst>
            <a:ext uri="{FF2B5EF4-FFF2-40B4-BE49-F238E27FC236}">
              <a16:creationId xmlns:a16="http://schemas.microsoft.com/office/drawing/2014/main" id="{00000000-0008-0000-0500-00005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55" name="Text Box 18">
          <a:extLst>
            <a:ext uri="{FF2B5EF4-FFF2-40B4-BE49-F238E27FC236}">
              <a16:creationId xmlns:a16="http://schemas.microsoft.com/office/drawing/2014/main" id="{00000000-0008-0000-0500-00005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56" name="Text Box 19">
          <a:extLst>
            <a:ext uri="{FF2B5EF4-FFF2-40B4-BE49-F238E27FC236}">
              <a16:creationId xmlns:a16="http://schemas.microsoft.com/office/drawing/2014/main" id="{00000000-0008-0000-0500-00006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57" name="Text Box 16">
          <a:extLst>
            <a:ext uri="{FF2B5EF4-FFF2-40B4-BE49-F238E27FC236}">
              <a16:creationId xmlns:a16="http://schemas.microsoft.com/office/drawing/2014/main" id="{00000000-0008-0000-0500-00006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58" name="Text Box 17">
          <a:extLst>
            <a:ext uri="{FF2B5EF4-FFF2-40B4-BE49-F238E27FC236}">
              <a16:creationId xmlns:a16="http://schemas.microsoft.com/office/drawing/2014/main" id="{00000000-0008-0000-0500-00006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59" name="Text Box 18">
          <a:extLst>
            <a:ext uri="{FF2B5EF4-FFF2-40B4-BE49-F238E27FC236}">
              <a16:creationId xmlns:a16="http://schemas.microsoft.com/office/drawing/2014/main" id="{00000000-0008-0000-0500-00006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60" name="Text Box 19">
          <a:extLst>
            <a:ext uri="{FF2B5EF4-FFF2-40B4-BE49-F238E27FC236}">
              <a16:creationId xmlns:a16="http://schemas.microsoft.com/office/drawing/2014/main" id="{00000000-0008-0000-0500-00006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95250" cy="171450"/>
    <xdr:sp macro="" textlink="">
      <xdr:nvSpPr>
        <xdr:cNvPr id="2661" name="Text Box 16">
          <a:extLst>
            <a:ext uri="{FF2B5EF4-FFF2-40B4-BE49-F238E27FC236}">
              <a16:creationId xmlns:a16="http://schemas.microsoft.com/office/drawing/2014/main" id="{00000000-0008-0000-0500-000065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95250" cy="171450"/>
    <xdr:sp macro="" textlink="">
      <xdr:nvSpPr>
        <xdr:cNvPr id="2662" name="Text Box 17">
          <a:extLst>
            <a:ext uri="{FF2B5EF4-FFF2-40B4-BE49-F238E27FC236}">
              <a16:creationId xmlns:a16="http://schemas.microsoft.com/office/drawing/2014/main" id="{00000000-0008-0000-0500-00006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95250" cy="171450"/>
    <xdr:sp macro="" textlink="">
      <xdr:nvSpPr>
        <xdr:cNvPr id="2663" name="Text Box 18">
          <a:extLst>
            <a:ext uri="{FF2B5EF4-FFF2-40B4-BE49-F238E27FC236}">
              <a16:creationId xmlns:a16="http://schemas.microsoft.com/office/drawing/2014/main" id="{00000000-0008-0000-0500-00006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95250" cy="171450"/>
    <xdr:sp macro="" textlink="">
      <xdr:nvSpPr>
        <xdr:cNvPr id="2664" name="Text Box 19">
          <a:extLst>
            <a:ext uri="{FF2B5EF4-FFF2-40B4-BE49-F238E27FC236}">
              <a16:creationId xmlns:a16="http://schemas.microsoft.com/office/drawing/2014/main" id="{00000000-0008-0000-0500-000068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2665" name="Text Box 15">
          <a:extLst>
            <a:ext uri="{FF2B5EF4-FFF2-40B4-BE49-F238E27FC236}">
              <a16:creationId xmlns:a16="http://schemas.microsoft.com/office/drawing/2014/main" id="{00000000-0008-0000-0500-000069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66" name="Text Box 16">
          <a:extLst>
            <a:ext uri="{FF2B5EF4-FFF2-40B4-BE49-F238E27FC236}">
              <a16:creationId xmlns:a16="http://schemas.microsoft.com/office/drawing/2014/main" id="{00000000-0008-0000-0500-00006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67" name="Text Box 17">
          <a:extLst>
            <a:ext uri="{FF2B5EF4-FFF2-40B4-BE49-F238E27FC236}">
              <a16:creationId xmlns:a16="http://schemas.microsoft.com/office/drawing/2014/main" id="{00000000-0008-0000-0500-00006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68" name="Text Box 18">
          <a:extLst>
            <a:ext uri="{FF2B5EF4-FFF2-40B4-BE49-F238E27FC236}">
              <a16:creationId xmlns:a16="http://schemas.microsoft.com/office/drawing/2014/main" id="{00000000-0008-0000-0500-00006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69" name="Text Box 19">
          <a:extLst>
            <a:ext uri="{FF2B5EF4-FFF2-40B4-BE49-F238E27FC236}">
              <a16:creationId xmlns:a16="http://schemas.microsoft.com/office/drawing/2014/main" id="{00000000-0008-0000-0500-00006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70" name="Text Box 16">
          <a:extLst>
            <a:ext uri="{FF2B5EF4-FFF2-40B4-BE49-F238E27FC236}">
              <a16:creationId xmlns:a16="http://schemas.microsoft.com/office/drawing/2014/main" id="{00000000-0008-0000-0500-00006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71" name="Text Box 17">
          <a:extLst>
            <a:ext uri="{FF2B5EF4-FFF2-40B4-BE49-F238E27FC236}">
              <a16:creationId xmlns:a16="http://schemas.microsoft.com/office/drawing/2014/main" id="{00000000-0008-0000-0500-00006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56</xdr:row>
      <xdr:rowOff>15875</xdr:rowOff>
    </xdr:from>
    <xdr:ext cx="95250" cy="171450"/>
    <xdr:sp macro="" textlink="">
      <xdr:nvSpPr>
        <xdr:cNvPr id="2672" name="Text Box 18">
          <a:extLst>
            <a:ext uri="{FF2B5EF4-FFF2-40B4-BE49-F238E27FC236}">
              <a16:creationId xmlns:a16="http://schemas.microsoft.com/office/drawing/2014/main" id="{00000000-0008-0000-0500-000070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73" name="Text Box 16">
          <a:extLst>
            <a:ext uri="{FF2B5EF4-FFF2-40B4-BE49-F238E27FC236}">
              <a16:creationId xmlns:a16="http://schemas.microsoft.com/office/drawing/2014/main" id="{00000000-0008-0000-0500-00007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74" name="Text Box 17">
          <a:extLst>
            <a:ext uri="{FF2B5EF4-FFF2-40B4-BE49-F238E27FC236}">
              <a16:creationId xmlns:a16="http://schemas.microsoft.com/office/drawing/2014/main" id="{00000000-0008-0000-0500-00007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75" name="Text Box 18">
          <a:extLst>
            <a:ext uri="{FF2B5EF4-FFF2-40B4-BE49-F238E27FC236}">
              <a16:creationId xmlns:a16="http://schemas.microsoft.com/office/drawing/2014/main" id="{00000000-0008-0000-0500-00007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76" name="Text Box 19">
          <a:extLst>
            <a:ext uri="{FF2B5EF4-FFF2-40B4-BE49-F238E27FC236}">
              <a16:creationId xmlns:a16="http://schemas.microsoft.com/office/drawing/2014/main" id="{00000000-0008-0000-0500-00007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77" name="Text Box 16">
          <a:extLst>
            <a:ext uri="{FF2B5EF4-FFF2-40B4-BE49-F238E27FC236}">
              <a16:creationId xmlns:a16="http://schemas.microsoft.com/office/drawing/2014/main" id="{00000000-0008-0000-0500-00007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56</xdr:row>
      <xdr:rowOff>170392</xdr:rowOff>
    </xdr:from>
    <xdr:ext cx="95250" cy="213632"/>
    <xdr:sp macro="" textlink="">
      <xdr:nvSpPr>
        <xdr:cNvPr id="2678" name="Text Box 15">
          <a:extLst>
            <a:ext uri="{FF2B5EF4-FFF2-40B4-BE49-F238E27FC236}">
              <a16:creationId xmlns:a16="http://schemas.microsoft.com/office/drawing/2014/main" id="{00000000-0008-0000-0500-000076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2679" name="Text Box 15">
          <a:extLst>
            <a:ext uri="{FF2B5EF4-FFF2-40B4-BE49-F238E27FC236}">
              <a16:creationId xmlns:a16="http://schemas.microsoft.com/office/drawing/2014/main" id="{00000000-0008-0000-0500-000077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2680" name="Text Box 15">
          <a:extLst>
            <a:ext uri="{FF2B5EF4-FFF2-40B4-BE49-F238E27FC236}">
              <a16:creationId xmlns:a16="http://schemas.microsoft.com/office/drawing/2014/main" id="{00000000-0008-0000-0500-000078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2682" name="Text Box 15">
          <a:extLst>
            <a:ext uri="{FF2B5EF4-FFF2-40B4-BE49-F238E27FC236}">
              <a16:creationId xmlns:a16="http://schemas.microsoft.com/office/drawing/2014/main" id="{00000000-0008-0000-0500-00007A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2683" name="Text Box 15">
          <a:extLst>
            <a:ext uri="{FF2B5EF4-FFF2-40B4-BE49-F238E27FC236}">
              <a16:creationId xmlns:a16="http://schemas.microsoft.com/office/drawing/2014/main" id="{00000000-0008-0000-0500-00007B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56</xdr:row>
      <xdr:rowOff>170392</xdr:rowOff>
    </xdr:from>
    <xdr:ext cx="95250" cy="213632"/>
    <xdr:sp macro="" textlink="">
      <xdr:nvSpPr>
        <xdr:cNvPr id="2684" name="Text Box 15">
          <a:extLst>
            <a:ext uri="{FF2B5EF4-FFF2-40B4-BE49-F238E27FC236}">
              <a16:creationId xmlns:a16="http://schemas.microsoft.com/office/drawing/2014/main" id="{00000000-0008-0000-0500-00007C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85" name="Text Box 16">
          <a:extLst>
            <a:ext uri="{FF2B5EF4-FFF2-40B4-BE49-F238E27FC236}">
              <a16:creationId xmlns:a16="http://schemas.microsoft.com/office/drawing/2014/main" id="{00000000-0008-0000-0500-00007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86" name="Text Box 17">
          <a:extLst>
            <a:ext uri="{FF2B5EF4-FFF2-40B4-BE49-F238E27FC236}">
              <a16:creationId xmlns:a16="http://schemas.microsoft.com/office/drawing/2014/main" id="{00000000-0008-0000-0500-00007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87" name="Text Box 18">
          <a:extLst>
            <a:ext uri="{FF2B5EF4-FFF2-40B4-BE49-F238E27FC236}">
              <a16:creationId xmlns:a16="http://schemas.microsoft.com/office/drawing/2014/main" id="{00000000-0008-0000-0500-00007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88" name="Text Box 19">
          <a:extLst>
            <a:ext uri="{FF2B5EF4-FFF2-40B4-BE49-F238E27FC236}">
              <a16:creationId xmlns:a16="http://schemas.microsoft.com/office/drawing/2014/main" id="{00000000-0008-0000-0500-00008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689" name="Text Box 16">
          <a:extLst>
            <a:ext uri="{FF2B5EF4-FFF2-40B4-BE49-F238E27FC236}">
              <a16:creationId xmlns:a16="http://schemas.microsoft.com/office/drawing/2014/main" id="{00000000-0008-0000-0500-00008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690" name="Text Box 17">
          <a:extLst>
            <a:ext uri="{FF2B5EF4-FFF2-40B4-BE49-F238E27FC236}">
              <a16:creationId xmlns:a16="http://schemas.microsoft.com/office/drawing/2014/main" id="{00000000-0008-0000-0500-00008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691" name="Text Box 18">
          <a:extLst>
            <a:ext uri="{FF2B5EF4-FFF2-40B4-BE49-F238E27FC236}">
              <a16:creationId xmlns:a16="http://schemas.microsoft.com/office/drawing/2014/main" id="{00000000-0008-0000-0500-00008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692" name="Text Box 19">
          <a:extLst>
            <a:ext uri="{FF2B5EF4-FFF2-40B4-BE49-F238E27FC236}">
              <a16:creationId xmlns:a16="http://schemas.microsoft.com/office/drawing/2014/main" id="{00000000-0008-0000-0500-00008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693" name="Text Box 16">
          <a:extLst>
            <a:ext uri="{FF2B5EF4-FFF2-40B4-BE49-F238E27FC236}">
              <a16:creationId xmlns:a16="http://schemas.microsoft.com/office/drawing/2014/main" id="{00000000-0008-0000-0500-000085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694" name="Text Box 17">
          <a:extLst>
            <a:ext uri="{FF2B5EF4-FFF2-40B4-BE49-F238E27FC236}">
              <a16:creationId xmlns:a16="http://schemas.microsoft.com/office/drawing/2014/main" id="{00000000-0008-0000-0500-00008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695" name="Text Box 18">
          <a:extLst>
            <a:ext uri="{FF2B5EF4-FFF2-40B4-BE49-F238E27FC236}">
              <a16:creationId xmlns:a16="http://schemas.microsoft.com/office/drawing/2014/main" id="{00000000-0008-0000-0500-00008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696" name="Text Box 19">
          <a:extLst>
            <a:ext uri="{FF2B5EF4-FFF2-40B4-BE49-F238E27FC236}">
              <a16:creationId xmlns:a16="http://schemas.microsoft.com/office/drawing/2014/main" id="{00000000-0008-0000-0500-00008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014"/>
    <xdr:sp macro="" textlink="">
      <xdr:nvSpPr>
        <xdr:cNvPr id="2697" name="Text Box 15">
          <a:extLst>
            <a:ext uri="{FF2B5EF4-FFF2-40B4-BE49-F238E27FC236}">
              <a16:creationId xmlns:a16="http://schemas.microsoft.com/office/drawing/2014/main" id="{00000000-0008-0000-0500-000089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98" name="Text Box 16">
          <a:extLst>
            <a:ext uri="{FF2B5EF4-FFF2-40B4-BE49-F238E27FC236}">
              <a16:creationId xmlns:a16="http://schemas.microsoft.com/office/drawing/2014/main" id="{00000000-0008-0000-0500-00008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99" name="Text Box 17">
          <a:extLst>
            <a:ext uri="{FF2B5EF4-FFF2-40B4-BE49-F238E27FC236}">
              <a16:creationId xmlns:a16="http://schemas.microsoft.com/office/drawing/2014/main" id="{00000000-0008-0000-0500-00008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00" name="Text Box 18">
          <a:extLst>
            <a:ext uri="{FF2B5EF4-FFF2-40B4-BE49-F238E27FC236}">
              <a16:creationId xmlns:a16="http://schemas.microsoft.com/office/drawing/2014/main" id="{00000000-0008-0000-0500-00008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01" name="Text Box 19">
          <a:extLst>
            <a:ext uri="{FF2B5EF4-FFF2-40B4-BE49-F238E27FC236}">
              <a16:creationId xmlns:a16="http://schemas.microsoft.com/office/drawing/2014/main" id="{00000000-0008-0000-0500-00008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02" name="Text Box 16">
          <a:extLst>
            <a:ext uri="{FF2B5EF4-FFF2-40B4-BE49-F238E27FC236}">
              <a16:creationId xmlns:a16="http://schemas.microsoft.com/office/drawing/2014/main" id="{00000000-0008-0000-0500-00008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03" name="Text Box 17">
          <a:extLst>
            <a:ext uri="{FF2B5EF4-FFF2-40B4-BE49-F238E27FC236}">
              <a16:creationId xmlns:a16="http://schemas.microsoft.com/office/drawing/2014/main" id="{00000000-0008-0000-0500-00008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04" name="Text Box 18">
          <a:extLst>
            <a:ext uri="{FF2B5EF4-FFF2-40B4-BE49-F238E27FC236}">
              <a16:creationId xmlns:a16="http://schemas.microsoft.com/office/drawing/2014/main" id="{00000000-0008-0000-0500-00009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05" name="Text Box 16">
          <a:extLst>
            <a:ext uri="{FF2B5EF4-FFF2-40B4-BE49-F238E27FC236}">
              <a16:creationId xmlns:a16="http://schemas.microsoft.com/office/drawing/2014/main" id="{00000000-0008-0000-0500-00009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06" name="Text Box 17">
          <a:extLst>
            <a:ext uri="{FF2B5EF4-FFF2-40B4-BE49-F238E27FC236}">
              <a16:creationId xmlns:a16="http://schemas.microsoft.com/office/drawing/2014/main" id="{00000000-0008-0000-0500-00009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07" name="Text Box 18">
          <a:extLst>
            <a:ext uri="{FF2B5EF4-FFF2-40B4-BE49-F238E27FC236}">
              <a16:creationId xmlns:a16="http://schemas.microsoft.com/office/drawing/2014/main" id="{00000000-0008-0000-0500-00009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08" name="Text Box 19">
          <a:extLst>
            <a:ext uri="{FF2B5EF4-FFF2-40B4-BE49-F238E27FC236}">
              <a16:creationId xmlns:a16="http://schemas.microsoft.com/office/drawing/2014/main" id="{00000000-0008-0000-0500-00009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09" name="Text Box 16">
          <a:extLst>
            <a:ext uri="{FF2B5EF4-FFF2-40B4-BE49-F238E27FC236}">
              <a16:creationId xmlns:a16="http://schemas.microsoft.com/office/drawing/2014/main" id="{00000000-0008-0000-0500-00009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10" name="Text Box 17">
          <a:extLst>
            <a:ext uri="{FF2B5EF4-FFF2-40B4-BE49-F238E27FC236}">
              <a16:creationId xmlns:a16="http://schemas.microsoft.com/office/drawing/2014/main" id="{00000000-0008-0000-0500-00009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11" name="Text Box 18">
          <a:extLst>
            <a:ext uri="{FF2B5EF4-FFF2-40B4-BE49-F238E27FC236}">
              <a16:creationId xmlns:a16="http://schemas.microsoft.com/office/drawing/2014/main" id="{00000000-0008-0000-0500-00009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12" name="Text Box 19">
          <a:extLst>
            <a:ext uri="{FF2B5EF4-FFF2-40B4-BE49-F238E27FC236}">
              <a16:creationId xmlns:a16="http://schemas.microsoft.com/office/drawing/2014/main" id="{00000000-0008-0000-0500-00009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56743"/>
    <xdr:sp macro="" textlink="">
      <xdr:nvSpPr>
        <xdr:cNvPr id="2713" name="Text Box 15">
          <a:extLst>
            <a:ext uri="{FF2B5EF4-FFF2-40B4-BE49-F238E27FC236}">
              <a16:creationId xmlns:a16="http://schemas.microsoft.com/office/drawing/2014/main" id="{00000000-0008-0000-0500-000099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2714" name="Text Box 15">
          <a:extLst>
            <a:ext uri="{FF2B5EF4-FFF2-40B4-BE49-F238E27FC236}">
              <a16:creationId xmlns:a16="http://schemas.microsoft.com/office/drawing/2014/main" id="{00000000-0008-0000-0500-00009A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2716" name="Text Box 15">
          <a:extLst>
            <a:ext uri="{FF2B5EF4-FFF2-40B4-BE49-F238E27FC236}">
              <a16:creationId xmlns:a16="http://schemas.microsoft.com/office/drawing/2014/main" id="{00000000-0008-0000-0500-00009C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2717" name="Text Box 15">
          <a:extLst>
            <a:ext uri="{FF2B5EF4-FFF2-40B4-BE49-F238E27FC236}">
              <a16:creationId xmlns:a16="http://schemas.microsoft.com/office/drawing/2014/main" id="{00000000-0008-0000-0500-00009D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213632"/>
    <xdr:sp macro="" textlink="">
      <xdr:nvSpPr>
        <xdr:cNvPr id="2718" name="Text Box 15">
          <a:extLst>
            <a:ext uri="{FF2B5EF4-FFF2-40B4-BE49-F238E27FC236}">
              <a16:creationId xmlns:a16="http://schemas.microsoft.com/office/drawing/2014/main" id="{00000000-0008-0000-0500-00009E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19" name="Text Box 16">
          <a:extLst>
            <a:ext uri="{FF2B5EF4-FFF2-40B4-BE49-F238E27FC236}">
              <a16:creationId xmlns:a16="http://schemas.microsoft.com/office/drawing/2014/main" id="{00000000-0008-0000-0500-00009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20" name="Text Box 17">
          <a:extLst>
            <a:ext uri="{FF2B5EF4-FFF2-40B4-BE49-F238E27FC236}">
              <a16:creationId xmlns:a16="http://schemas.microsoft.com/office/drawing/2014/main" id="{00000000-0008-0000-0500-0000A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21" name="Text Box 18">
          <a:extLst>
            <a:ext uri="{FF2B5EF4-FFF2-40B4-BE49-F238E27FC236}">
              <a16:creationId xmlns:a16="http://schemas.microsoft.com/office/drawing/2014/main" id="{00000000-0008-0000-0500-0000A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22" name="Text Box 19">
          <a:extLst>
            <a:ext uri="{FF2B5EF4-FFF2-40B4-BE49-F238E27FC236}">
              <a16:creationId xmlns:a16="http://schemas.microsoft.com/office/drawing/2014/main" id="{00000000-0008-0000-0500-0000A2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23" name="Text Box 16">
          <a:extLst>
            <a:ext uri="{FF2B5EF4-FFF2-40B4-BE49-F238E27FC236}">
              <a16:creationId xmlns:a16="http://schemas.microsoft.com/office/drawing/2014/main" id="{00000000-0008-0000-0500-0000A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24" name="Text Box 17">
          <a:extLst>
            <a:ext uri="{FF2B5EF4-FFF2-40B4-BE49-F238E27FC236}">
              <a16:creationId xmlns:a16="http://schemas.microsoft.com/office/drawing/2014/main" id="{00000000-0008-0000-0500-0000A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25" name="Text Box 18">
          <a:extLst>
            <a:ext uri="{FF2B5EF4-FFF2-40B4-BE49-F238E27FC236}">
              <a16:creationId xmlns:a16="http://schemas.microsoft.com/office/drawing/2014/main" id="{00000000-0008-0000-0500-0000A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26" name="Text Box 19">
          <a:extLst>
            <a:ext uri="{FF2B5EF4-FFF2-40B4-BE49-F238E27FC236}">
              <a16:creationId xmlns:a16="http://schemas.microsoft.com/office/drawing/2014/main" id="{00000000-0008-0000-0500-0000A6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727" name="Text Box 16">
          <a:extLst>
            <a:ext uri="{FF2B5EF4-FFF2-40B4-BE49-F238E27FC236}">
              <a16:creationId xmlns:a16="http://schemas.microsoft.com/office/drawing/2014/main" id="{00000000-0008-0000-0500-0000A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728" name="Text Box 17">
          <a:extLst>
            <a:ext uri="{FF2B5EF4-FFF2-40B4-BE49-F238E27FC236}">
              <a16:creationId xmlns:a16="http://schemas.microsoft.com/office/drawing/2014/main" id="{00000000-0008-0000-0500-0000A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729" name="Text Box 18">
          <a:extLst>
            <a:ext uri="{FF2B5EF4-FFF2-40B4-BE49-F238E27FC236}">
              <a16:creationId xmlns:a16="http://schemas.microsoft.com/office/drawing/2014/main" id="{00000000-0008-0000-0500-0000A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730" name="Text Box 19">
          <a:extLst>
            <a:ext uri="{FF2B5EF4-FFF2-40B4-BE49-F238E27FC236}">
              <a16:creationId xmlns:a16="http://schemas.microsoft.com/office/drawing/2014/main" id="{00000000-0008-0000-0500-0000AA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014"/>
    <xdr:sp macro="" textlink="">
      <xdr:nvSpPr>
        <xdr:cNvPr id="2731" name="Text Box 15">
          <a:extLst>
            <a:ext uri="{FF2B5EF4-FFF2-40B4-BE49-F238E27FC236}">
              <a16:creationId xmlns:a16="http://schemas.microsoft.com/office/drawing/2014/main" id="{00000000-0008-0000-0500-0000AB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32" name="Text Box 16">
          <a:extLst>
            <a:ext uri="{FF2B5EF4-FFF2-40B4-BE49-F238E27FC236}">
              <a16:creationId xmlns:a16="http://schemas.microsoft.com/office/drawing/2014/main" id="{00000000-0008-0000-0500-0000A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33" name="Text Box 17">
          <a:extLst>
            <a:ext uri="{FF2B5EF4-FFF2-40B4-BE49-F238E27FC236}">
              <a16:creationId xmlns:a16="http://schemas.microsoft.com/office/drawing/2014/main" id="{00000000-0008-0000-0500-0000A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34" name="Text Box 18">
          <a:extLst>
            <a:ext uri="{FF2B5EF4-FFF2-40B4-BE49-F238E27FC236}">
              <a16:creationId xmlns:a16="http://schemas.microsoft.com/office/drawing/2014/main" id="{00000000-0008-0000-0500-0000A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35" name="Text Box 19">
          <a:extLst>
            <a:ext uri="{FF2B5EF4-FFF2-40B4-BE49-F238E27FC236}">
              <a16:creationId xmlns:a16="http://schemas.microsoft.com/office/drawing/2014/main" id="{00000000-0008-0000-0500-0000A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442269"/>
    <xdr:sp macro="" textlink="">
      <xdr:nvSpPr>
        <xdr:cNvPr id="2736" name="Text Box 15">
          <a:extLst>
            <a:ext uri="{FF2B5EF4-FFF2-40B4-BE49-F238E27FC236}">
              <a16:creationId xmlns:a16="http://schemas.microsoft.com/office/drawing/2014/main" id="{00000000-0008-0000-0500-0000B00A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37" name="Text Box 16">
          <a:extLst>
            <a:ext uri="{FF2B5EF4-FFF2-40B4-BE49-F238E27FC236}">
              <a16:creationId xmlns:a16="http://schemas.microsoft.com/office/drawing/2014/main" id="{00000000-0008-0000-0500-0000B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38" name="Text Box 17">
          <a:extLst>
            <a:ext uri="{FF2B5EF4-FFF2-40B4-BE49-F238E27FC236}">
              <a16:creationId xmlns:a16="http://schemas.microsoft.com/office/drawing/2014/main" id="{00000000-0008-0000-0500-0000B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39" name="Text Box 18">
          <a:extLst>
            <a:ext uri="{FF2B5EF4-FFF2-40B4-BE49-F238E27FC236}">
              <a16:creationId xmlns:a16="http://schemas.microsoft.com/office/drawing/2014/main" id="{00000000-0008-0000-0500-0000B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0" name="Text Box 16">
          <a:extLst>
            <a:ext uri="{FF2B5EF4-FFF2-40B4-BE49-F238E27FC236}">
              <a16:creationId xmlns:a16="http://schemas.microsoft.com/office/drawing/2014/main" id="{00000000-0008-0000-0500-0000B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1" name="Text Box 17">
          <a:extLst>
            <a:ext uri="{FF2B5EF4-FFF2-40B4-BE49-F238E27FC236}">
              <a16:creationId xmlns:a16="http://schemas.microsoft.com/office/drawing/2014/main" id="{00000000-0008-0000-0500-0000B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2" name="Text Box 18">
          <a:extLst>
            <a:ext uri="{FF2B5EF4-FFF2-40B4-BE49-F238E27FC236}">
              <a16:creationId xmlns:a16="http://schemas.microsoft.com/office/drawing/2014/main" id="{00000000-0008-0000-0500-0000B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3" name="Text Box 19">
          <a:extLst>
            <a:ext uri="{FF2B5EF4-FFF2-40B4-BE49-F238E27FC236}">
              <a16:creationId xmlns:a16="http://schemas.microsoft.com/office/drawing/2014/main" id="{00000000-0008-0000-0500-0000B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4" name="Text Box 16">
          <a:extLst>
            <a:ext uri="{FF2B5EF4-FFF2-40B4-BE49-F238E27FC236}">
              <a16:creationId xmlns:a16="http://schemas.microsoft.com/office/drawing/2014/main" id="{00000000-0008-0000-0500-0000B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5" name="Text Box 17">
          <a:extLst>
            <a:ext uri="{FF2B5EF4-FFF2-40B4-BE49-F238E27FC236}">
              <a16:creationId xmlns:a16="http://schemas.microsoft.com/office/drawing/2014/main" id="{00000000-0008-0000-0500-0000B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6" name="Text Box 18">
          <a:extLst>
            <a:ext uri="{FF2B5EF4-FFF2-40B4-BE49-F238E27FC236}">
              <a16:creationId xmlns:a16="http://schemas.microsoft.com/office/drawing/2014/main" id="{00000000-0008-0000-0500-0000BA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2747" name="Text Box 15">
          <a:extLst>
            <a:ext uri="{FF2B5EF4-FFF2-40B4-BE49-F238E27FC236}">
              <a16:creationId xmlns:a16="http://schemas.microsoft.com/office/drawing/2014/main" id="{00000000-0008-0000-0500-0000BB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48" name="Text Box 16">
          <a:extLst>
            <a:ext uri="{FF2B5EF4-FFF2-40B4-BE49-F238E27FC236}">
              <a16:creationId xmlns:a16="http://schemas.microsoft.com/office/drawing/2014/main" id="{00000000-0008-0000-0500-0000B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49" name="Text Box 17">
          <a:extLst>
            <a:ext uri="{FF2B5EF4-FFF2-40B4-BE49-F238E27FC236}">
              <a16:creationId xmlns:a16="http://schemas.microsoft.com/office/drawing/2014/main" id="{00000000-0008-0000-0500-0000B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50" name="Text Box 18">
          <a:extLst>
            <a:ext uri="{FF2B5EF4-FFF2-40B4-BE49-F238E27FC236}">
              <a16:creationId xmlns:a16="http://schemas.microsoft.com/office/drawing/2014/main" id="{00000000-0008-0000-0500-0000B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51" name="Text Box 19">
          <a:extLst>
            <a:ext uri="{FF2B5EF4-FFF2-40B4-BE49-F238E27FC236}">
              <a16:creationId xmlns:a16="http://schemas.microsoft.com/office/drawing/2014/main" id="{00000000-0008-0000-0500-0000B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52" name="Text Box 16">
          <a:extLst>
            <a:ext uri="{FF2B5EF4-FFF2-40B4-BE49-F238E27FC236}">
              <a16:creationId xmlns:a16="http://schemas.microsoft.com/office/drawing/2014/main" id="{00000000-0008-0000-0500-0000C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53" name="Text Box 17">
          <a:extLst>
            <a:ext uri="{FF2B5EF4-FFF2-40B4-BE49-F238E27FC236}">
              <a16:creationId xmlns:a16="http://schemas.microsoft.com/office/drawing/2014/main" id="{00000000-0008-0000-0500-0000C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54" name="Text Box 18">
          <a:extLst>
            <a:ext uri="{FF2B5EF4-FFF2-40B4-BE49-F238E27FC236}">
              <a16:creationId xmlns:a16="http://schemas.microsoft.com/office/drawing/2014/main" id="{00000000-0008-0000-0500-0000C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55" name="Text Box 19">
          <a:extLst>
            <a:ext uri="{FF2B5EF4-FFF2-40B4-BE49-F238E27FC236}">
              <a16:creationId xmlns:a16="http://schemas.microsoft.com/office/drawing/2014/main" id="{00000000-0008-0000-0500-0000C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95250" cy="171450"/>
    <xdr:sp macro="" textlink="">
      <xdr:nvSpPr>
        <xdr:cNvPr id="2756" name="Text Box 16">
          <a:extLst>
            <a:ext uri="{FF2B5EF4-FFF2-40B4-BE49-F238E27FC236}">
              <a16:creationId xmlns:a16="http://schemas.microsoft.com/office/drawing/2014/main" id="{00000000-0008-0000-0500-0000C4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95250" cy="171450"/>
    <xdr:sp macro="" textlink="">
      <xdr:nvSpPr>
        <xdr:cNvPr id="2757" name="Text Box 17">
          <a:extLst>
            <a:ext uri="{FF2B5EF4-FFF2-40B4-BE49-F238E27FC236}">
              <a16:creationId xmlns:a16="http://schemas.microsoft.com/office/drawing/2014/main" id="{00000000-0008-0000-0500-0000C5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95250" cy="171450"/>
    <xdr:sp macro="" textlink="">
      <xdr:nvSpPr>
        <xdr:cNvPr id="2758" name="Text Box 18">
          <a:extLst>
            <a:ext uri="{FF2B5EF4-FFF2-40B4-BE49-F238E27FC236}">
              <a16:creationId xmlns:a16="http://schemas.microsoft.com/office/drawing/2014/main" id="{00000000-0008-0000-0500-0000C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95250" cy="171450"/>
    <xdr:sp macro="" textlink="">
      <xdr:nvSpPr>
        <xdr:cNvPr id="2759" name="Text Box 19">
          <a:extLst>
            <a:ext uri="{FF2B5EF4-FFF2-40B4-BE49-F238E27FC236}">
              <a16:creationId xmlns:a16="http://schemas.microsoft.com/office/drawing/2014/main" id="{00000000-0008-0000-0500-0000C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014"/>
    <xdr:sp macro="" textlink="">
      <xdr:nvSpPr>
        <xdr:cNvPr id="2760" name="Text Box 15">
          <a:extLst>
            <a:ext uri="{FF2B5EF4-FFF2-40B4-BE49-F238E27FC236}">
              <a16:creationId xmlns:a16="http://schemas.microsoft.com/office/drawing/2014/main" id="{00000000-0008-0000-0500-0000C8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61" name="Text Box 16">
          <a:extLst>
            <a:ext uri="{FF2B5EF4-FFF2-40B4-BE49-F238E27FC236}">
              <a16:creationId xmlns:a16="http://schemas.microsoft.com/office/drawing/2014/main" id="{00000000-0008-0000-0500-0000C9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62" name="Text Box 17">
          <a:extLst>
            <a:ext uri="{FF2B5EF4-FFF2-40B4-BE49-F238E27FC236}">
              <a16:creationId xmlns:a16="http://schemas.microsoft.com/office/drawing/2014/main" id="{00000000-0008-0000-0500-0000C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63" name="Text Box 18">
          <a:extLst>
            <a:ext uri="{FF2B5EF4-FFF2-40B4-BE49-F238E27FC236}">
              <a16:creationId xmlns:a16="http://schemas.microsoft.com/office/drawing/2014/main" id="{00000000-0008-0000-0500-0000C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64" name="Text Box 19">
          <a:extLst>
            <a:ext uri="{FF2B5EF4-FFF2-40B4-BE49-F238E27FC236}">
              <a16:creationId xmlns:a16="http://schemas.microsoft.com/office/drawing/2014/main" id="{00000000-0008-0000-0500-0000C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65" name="Text Box 16">
          <a:extLst>
            <a:ext uri="{FF2B5EF4-FFF2-40B4-BE49-F238E27FC236}">
              <a16:creationId xmlns:a16="http://schemas.microsoft.com/office/drawing/2014/main" id="{00000000-0008-0000-0500-0000CD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66" name="Text Box 17">
          <a:extLst>
            <a:ext uri="{FF2B5EF4-FFF2-40B4-BE49-F238E27FC236}">
              <a16:creationId xmlns:a16="http://schemas.microsoft.com/office/drawing/2014/main" id="{00000000-0008-0000-0500-0000C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62</xdr:row>
      <xdr:rowOff>15875</xdr:rowOff>
    </xdr:from>
    <xdr:ext cx="95250" cy="171450"/>
    <xdr:sp macro="" textlink="">
      <xdr:nvSpPr>
        <xdr:cNvPr id="2767" name="Text Box 18">
          <a:extLst>
            <a:ext uri="{FF2B5EF4-FFF2-40B4-BE49-F238E27FC236}">
              <a16:creationId xmlns:a16="http://schemas.microsoft.com/office/drawing/2014/main" id="{00000000-0008-0000-0500-0000CF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68" name="Text Box 16">
          <a:extLst>
            <a:ext uri="{FF2B5EF4-FFF2-40B4-BE49-F238E27FC236}">
              <a16:creationId xmlns:a16="http://schemas.microsoft.com/office/drawing/2014/main" id="{00000000-0008-0000-0500-0000D0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69" name="Text Box 17">
          <a:extLst>
            <a:ext uri="{FF2B5EF4-FFF2-40B4-BE49-F238E27FC236}">
              <a16:creationId xmlns:a16="http://schemas.microsoft.com/office/drawing/2014/main" id="{00000000-0008-0000-0500-0000D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70" name="Text Box 18">
          <a:extLst>
            <a:ext uri="{FF2B5EF4-FFF2-40B4-BE49-F238E27FC236}">
              <a16:creationId xmlns:a16="http://schemas.microsoft.com/office/drawing/2014/main" id="{00000000-0008-0000-0500-0000D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71" name="Text Box 19">
          <a:extLst>
            <a:ext uri="{FF2B5EF4-FFF2-40B4-BE49-F238E27FC236}">
              <a16:creationId xmlns:a16="http://schemas.microsoft.com/office/drawing/2014/main" id="{00000000-0008-0000-0500-0000D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72" name="Text Box 16">
          <a:extLst>
            <a:ext uri="{FF2B5EF4-FFF2-40B4-BE49-F238E27FC236}">
              <a16:creationId xmlns:a16="http://schemas.microsoft.com/office/drawing/2014/main" id="{00000000-0008-0000-0500-0000D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2773" name="Text Box 15">
          <a:extLst>
            <a:ext uri="{FF2B5EF4-FFF2-40B4-BE49-F238E27FC236}">
              <a16:creationId xmlns:a16="http://schemas.microsoft.com/office/drawing/2014/main" id="{00000000-0008-0000-0500-0000D5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8496"/>
    <xdr:sp macro="" textlink="">
      <xdr:nvSpPr>
        <xdr:cNvPr id="2774" name="Text Box 15">
          <a:extLst>
            <a:ext uri="{FF2B5EF4-FFF2-40B4-BE49-F238E27FC236}">
              <a16:creationId xmlns:a16="http://schemas.microsoft.com/office/drawing/2014/main" id="{00000000-0008-0000-0500-0000D6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2775" name="Text Box 15">
          <a:extLst>
            <a:ext uri="{FF2B5EF4-FFF2-40B4-BE49-F238E27FC236}">
              <a16:creationId xmlns:a16="http://schemas.microsoft.com/office/drawing/2014/main" id="{00000000-0008-0000-0500-0000D7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2777" name="Text Box 15">
          <a:extLst>
            <a:ext uri="{FF2B5EF4-FFF2-40B4-BE49-F238E27FC236}">
              <a16:creationId xmlns:a16="http://schemas.microsoft.com/office/drawing/2014/main" id="{00000000-0008-0000-0500-0000D9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2778" name="Text Box 15">
          <a:extLst>
            <a:ext uri="{FF2B5EF4-FFF2-40B4-BE49-F238E27FC236}">
              <a16:creationId xmlns:a16="http://schemas.microsoft.com/office/drawing/2014/main" id="{00000000-0008-0000-0500-0000DA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2779" name="Text Box 15">
          <a:extLst>
            <a:ext uri="{FF2B5EF4-FFF2-40B4-BE49-F238E27FC236}">
              <a16:creationId xmlns:a16="http://schemas.microsoft.com/office/drawing/2014/main" id="{00000000-0008-0000-0500-0000DB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80" name="Text Box 16">
          <a:extLst>
            <a:ext uri="{FF2B5EF4-FFF2-40B4-BE49-F238E27FC236}">
              <a16:creationId xmlns:a16="http://schemas.microsoft.com/office/drawing/2014/main" id="{00000000-0008-0000-0500-0000D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81" name="Text Box 17">
          <a:extLst>
            <a:ext uri="{FF2B5EF4-FFF2-40B4-BE49-F238E27FC236}">
              <a16:creationId xmlns:a16="http://schemas.microsoft.com/office/drawing/2014/main" id="{00000000-0008-0000-0500-0000D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82" name="Text Box 18">
          <a:extLst>
            <a:ext uri="{FF2B5EF4-FFF2-40B4-BE49-F238E27FC236}">
              <a16:creationId xmlns:a16="http://schemas.microsoft.com/office/drawing/2014/main" id="{00000000-0008-0000-0500-0000D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83" name="Text Box 19">
          <a:extLst>
            <a:ext uri="{FF2B5EF4-FFF2-40B4-BE49-F238E27FC236}">
              <a16:creationId xmlns:a16="http://schemas.microsoft.com/office/drawing/2014/main" id="{00000000-0008-0000-0500-0000D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84" name="Text Box 16">
          <a:extLst>
            <a:ext uri="{FF2B5EF4-FFF2-40B4-BE49-F238E27FC236}">
              <a16:creationId xmlns:a16="http://schemas.microsoft.com/office/drawing/2014/main" id="{00000000-0008-0000-0500-0000E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85" name="Text Box 17">
          <a:extLst>
            <a:ext uri="{FF2B5EF4-FFF2-40B4-BE49-F238E27FC236}">
              <a16:creationId xmlns:a16="http://schemas.microsoft.com/office/drawing/2014/main" id="{00000000-0008-0000-0500-0000E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86" name="Text Box 18">
          <a:extLst>
            <a:ext uri="{FF2B5EF4-FFF2-40B4-BE49-F238E27FC236}">
              <a16:creationId xmlns:a16="http://schemas.microsoft.com/office/drawing/2014/main" id="{00000000-0008-0000-0500-0000E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87" name="Text Box 19">
          <a:extLst>
            <a:ext uri="{FF2B5EF4-FFF2-40B4-BE49-F238E27FC236}">
              <a16:creationId xmlns:a16="http://schemas.microsoft.com/office/drawing/2014/main" id="{00000000-0008-0000-0500-0000E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788" name="Text Box 16">
          <a:extLst>
            <a:ext uri="{FF2B5EF4-FFF2-40B4-BE49-F238E27FC236}">
              <a16:creationId xmlns:a16="http://schemas.microsoft.com/office/drawing/2014/main" id="{00000000-0008-0000-0500-0000E4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789" name="Text Box 17">
          <a:extLst>
            <a:ext uri="{FF2B5EF4-FFF2-40B4-BE49-F238E27FC236}">
              <a16:creationId xmlns:a16="http://schemas.microsoft.com/office/drawing/2014/main" id="{00000000-0008-0000-0500-0000E5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790" name="Text Box 18">
          <a:extLst>
            <a:ext uri="{FF2B5EF4-FFF2-40B4-BE49-F238E27FC236}">
              <a16:creationId xmlns:a16="http://schemas.microsoft.com/office/drawing/2014/main" id="{00000000-0008-0000-0500-0000E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791" name="Text Box 19">
          <a:extLst>
            <a:ext uri="{FF2B5EF4-FFF2-40B4-BE49-F238E27FC236}">
              <a16:creationId xmlns:a16="http://schemas.microsoft.com/office/drawing/2014/main" id="{00000000-0008-0000-0500-0000E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2792" name="Text Box 15">
          <a:extLst>
            <a:ext uri="{FF2B5EF4-FFF2-40B4-BE49-F238E27FC236}">
              <a16:creationId xmlns:a16="http://schemas.microsoft.com/office/drawing/2014/main" id="{00000000-0008-0000-0500-0000E8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93" name="Text Box 16">
          <a:extLst>
            <a:ext uri="{FF2B5EF4-FFF2-40B4-BE49-F238E27FC236}">
              <a16:creationId xmlns:a16="http://schemas.microsoft.com/office/drawing/2014/main" id="{00000000-0008-0000-0500-0000E9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94" name="Text Box 17">
          <a:extLst>
            <a:ext uri="{FF2B5EF4-FFF2-40B4-BE49-F238E27FC236}">
              <a16:creationId xmlns:a16="http://schemas.microsoft.com/office/drawing/2014/main" id="{00000000-0008-0000-0500-0000E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95" name="Text Box 18">
          <a:extLst>
            <a:ext uri="{FF2B5EF4-FFF2-40B4-BE49-F238E27FC236}">
              <a16:creationId xmlns:a16="http://schemas.microsoft.com/office/drawing/2014/main" id="{00000000-0008-0000-0500-0000E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96" name="Text Box 19">
          <a:extLst>
            <a:ext uri="{FF2B5EF4-FFF2-40B4-BE49-F238E27FC236}">
              <a16:creationId xmlns:a16="http://schemas.microsoft.com/office/drawing/2014/main" id="{00000000-0008-0000-0500-0000E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97" name="Text Box 16">
          <a:extLst>
            <a:ext uri="{FF2B5EF4-FFF2-40B4-BE49-F238E27FC236}">
              <a16:creationId xmlns:a16="http://schemas.microsoft.com/office/drawing/2014/main" id="{00000000-0008-0000-0500-0000ED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98" name="Text Box 17">
          <a:extLst>
            <a:ext uri="{FF2B5EF4-FFF2-40B4-BE49-F238E27FC236}">
              <a16:creationId xmlns:a16="http://schemas.microsoft.com/office/drawing/2014/main" id="{00000000-0008-0000-0500-0000E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99" name="Text Box 18">
          <a:extLst>
            <a:ext uri="{FF2B5EF4-FFF2-40B4-BE49-F238E27FC236}">
              <a16:creationId xmlns:a16="http://schemas.microsoft.com/office/drawing/2014/main" id="{00000000-0008-0000-0500-0000E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0" name="Text Box 16">
          <a:extLst>
            <a:ext uri="{FF2B5EF4-FFF2-40B4-BE49-F238E27FC236}">
              <a16:creationId xmlns:a16="http://schemas.microsoft.com/office/drawing/2014/main" id="{00000000-0008-0000-0500-0000F0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1" name="Text Box 17">
          <a:extLst>
            <a:ext uri="{FF2B5EF4-FFF2-40B4-BE49-F238E27FC236}">
              <a16:creationId xmlns:a16="http://schemas.microsoft.com/office/drawing/2014/main" id="{00000000-0008-0000-0500-0000F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2" name="Text Box 18">
          <a:extLst>
            <a:ext uri="{FF2B5EF4-FFF2-40B4-BE49-F238E27FC236}">
              <a16:creationId xmlns:a16="http://schemas.microsoft.com/office/drawing/2014/main" id="{00000000-0008-0000-0500-0000F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3" name="Text Box 19">
          <a:extLst>
            <a:ext uri="{FF2B5EF4-FFF2-40B4-BE49-F238E27FC236}">
              <a16:creationId xmlns:a16="http://schemas.microsoft.com/office/drawing/2014/main" id="{00000000-0008-0000-0500-0000F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4" name="Text Box 16">
          <a:extLst>
            <a:ext uri="{FF2B5EF4-FFF2-40B4-BE49-F238E27FC236}">
              <a16:creationId xmlns:a16="http://schemas.microsoft.com/office/drawing/2014/main" id="{00000000-0008-0000-0500-0000F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5" name="Text Box 17">
          <a:extLst>
            <a:ext uri="{FF2B5EF4-FFF2-40B4-BE49-F238E27FC236}">
              <a16:creationId xmlns:a16="http://schemas.microsoft.com/office/drawing/2014/main" id="{00000000-0008-0000-0500-0000F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6" name="Text Box 18">
          <a:extLst>
            <a:ext uri="{FF2B5EF4-FFF2-40B4-BE49-F238E27FC236}">
              <a16:creationId xmlns:a16="http://schemas.microsoft.com/office/drawing/2014/main" id="{00000000-0008-0000-0500-0000F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7" name="Text Box 19">
          <a:extLst>
            <a:ext uri="{FF2B5EF4-FFF2-40B4-BE49-F238E27FC236}">
              <a16:creationId xmlns:a16="http://schemas.microsoft.com/office/drawing/2014/main" id="{00000000-0008-0000-0500-0000F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56743"/>
    <xdr:sp macro="" textlink="">
      <xdr:nvSpPr>
        <xdr:cNvPr id="2808" name="Text Box 15">
          <a:extLst>
            <a:ext uri="{FF2B5EF4-FFF2-40B4-BE49-F238E27FC236}">
              <a16:creationId xmlns:a16="http://schemas.microsoft.com/office/drawing/2014/main" id="{00000000-0008-0000-0500-0000F8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2809" name="Text Box 15">
          <a:extLst>
            <a:ext uri="{FF2B5EF4-FFF2-40B4-BE49-F238E27FC236}">
              <a16:creationId xmlns:a16="http://schemas.microsoft.com/office/drawing/2014/main" id="{00000000-0008-0000-0500-0000F9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2811" name="Text Box 15">
          <a:extLst>
            <a:ext uri="{FF2B5EF4-FFF2-40B4-BE49-F238E27FC236}">
              <a16:creationId xmlns:a16="http://schemas.microsoft.com/office/drawing/2014/main" id="{00000000-0008-0000-0500-0000FB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2812" name="Text Box 15">
          <a:extLst>
            <a:ext uri="{FF2B5EF4-FFF2-40B4-BE49-F238E27FC236}">
              <a16:creationId xmlns:a16="http://schemas.microsoft.com/office/drawing/2014/main" id="{00000000-0008-0000-0500-0000FC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213632"/>
    <xdr:sp macro="" textlink="">
      <xdr:nvSpPr>
        <xdr:cNvPr id="2813" name="Text Box 15">
          <a:extLst>
            <a:ext uri="{FF2B5EF4-FFF2-40B4-BE49-F238E27FC236}">
              <a16:creationId xmlns:a16="http://schemas.microsoft.com/office/drawing/2014/main" id="{00000000-0008-0000-0500-0000FD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14" name="Text Box 16">
          <a:extLst>
            <a:ext uri="{FF2B5EF4-FFF2-40B4-BE49-F238E27FC236}">
              <a16:creationId xmlns:a16="http://schemas.microsoft.com/office/drawing/2014/main" id="{00000000-0008-0000-0500-0000F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15" name="Text Box 17">
          <a:extLst>
            <a:ext uri="{FF2B5EF4-FFF2-40B4-BE49-F238E27FC236}">
              <a16:creationId xmlns:a16="http://schemas.microsoft.com/office/drawing/2014/main" id="{00000000-0008-0000-0500-0000F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16" name="Text Box 18">
          <a:extLst>
            <a:ext uri="{FF2B5EF4-FFF2-40B4-BE49-F238E27FC236}">
              <a16:creationId xmlns:a16="http://schemas.microsoft.com/office/drawing/2014/main" id="{00000000-0008-0000-0500-000000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17" name="Text Box 19">
          <a:extLst>
            <a:ext uri="{FF2B5EF4-FFF2-40B4-BE49-F238E27FC236}">
              <a16:creationId xmlns:a16="http://schemas.microsoft.com/office/drawing/2014/main" id="{00000000-0008-0000-0500-000001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18" name="Text Box 16">
          <a:extLst>
            <a:ext uri="{FF2B5EF4-FFF2-40B4-BE49-F238E27FC236}">
              <a16:creationId xmlns:a16="http://schemas.microsoft.com/office/drawing/2014/main" id="{00000000-0008-0000-0500-00000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19" name="Text Box 17">
          <a:extLst>
            <a:ext uri="{FF2B5EF4-FFF2-40B4-BE49-F238E27FC236}">
              <a16:creationId xmlns:a16="http://schemas.microsoft.com/office/drawing/2014/main" id="{00000000-0008-0000-0500-00000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20" name="Text Box 18">
          <a:extLst>
            <a:ext uri="{FF2B5EF4-FFF2-40B4-BE49-F238E27FC236}">
              <a16:creationId xmlns:a16="http://schemas.microsoft.com/office/drawing/2014/main" id="{00000000-0008-0000-0500-000004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21" name="Text Box 19">
          <a:extLst>
            <a:ext uri="{FF2B5EF4-FFF2-40B4-BE49-F238E27FC236}">
              <a16:creationId xmlns:a16="http://schemas.microsoft.com/office/drawing/2014/main" id="{00000000-0008-0000-0500-000005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822" name="Text Box 16">
          <a:extLst>
            <a:ext uri="{FF2B5EF4-FFF2-40B4-BE49-F238E27FC236}">
              <a16:creationId xmlns:a16="http://schemas.microsoft.com/office/drawing/2014/main" id="{00000000-0008-0000-0500-00000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823" name="Text Box 17">
          <a:extLst>
            <a:ext uri="{FF2B5EF4-FFF2-40B4-BE49-F238E27FC236}">
              <a16:creationId xmlns:a16="http://schemas.microsoft.com/office/drawing/2014/main" id="{00000000-0008-0000-0500-00000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824" name="Text Box 18">
          <a:extLst>
            <a:ext uri="{FF2B5EF4-FFF2-40B4-BE49-F238E27FC236}">
              <a16:creationId xmlns:a16="http://schemas.microsoft.com/office/drawing/2014/main" id="{00000000-0008-0000-0500-000008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825" name="Text Box 19">
          <a:extLst>
            <a:ext uri="{FF2B5EF4-FFF2-40B4-BE49-F238E27FC236}">
              <a16:creationId xmlns:a16="http://schemas.microsoft.com/office/drawing/2014/main" id="{00000000-0008-0000-0500-000009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2826" name="Text Box 15">
          <a:extLst>
            <a:ext uri="{FF2B5EF4-FFF2-40B4-BE49-F238E27FC236}">
              <a16:creationId xmlns:a16="http://schemas.microsoft.com/office/drawing/2014/main" id="{00000000-0008-0000-0500-00000A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27" name="Text Box 16">
          <a:extLst>
            <a:ext uri="{FF2B5EF4-FFF2-40B4-BE49-F238E27FC236}">
              <a16:creationId xmlns:a16="http://schemas.microsoft.com/office/drawing/2014/main" id="{00000000-0008-0000-0500-00000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28" name="Text Box 17">
          <a:extLst>
            <a:ext uri="{FF2B5EF4-FFF2-40B4-BE49-F238E27FC236}">
              <a16:creationId xmlns:a16="http://schemas.microsoft.com/office/drawing/2014/main" id="{00000000-0008-0000-0500-00000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29" name="Text Box 18">
          <a:extLst>
            <a:ext uri="{FF2B5EF4-FFF2-40B4-BE49-F238E27FC236}">
              <a16:creationId xmlns:a16="http://schemas.microsoft.com/office/drawing/2014/main" id="{00000000-0008-0000-0500-00000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30" name="Text Box 19">
          <a:extLst>
            <a:ext uri="{FF2B5EF4-FFF2-40B4-BE49-F238E27FC236}">
              <a16:creationId xmlns:a16="http://schemas.microsoft.com/office/drawing/2014/main" id="{00000000-0008-0000-0500-00000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504825</xdr:rowOff>
    </xdr:from>
    <xdr:ext cx="95250" cy="442269"/>
    <xdr:sp macro="" textlink="">
      <xdr:nvSpPr>
        <xdr:cNvPr id="2831" name="Text Box 15">
          <a:extLst>
            <a:ext uri="{FF2B5EF4-FFF2-40B4-BE49-F238E27FC236}">
              <a16:creationId xmlns:a16="http://schemas.microsoft.com/office/drawing/2014/main" id="{00000000-0008-0000-0500-00000F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32" name="Text Box 16">
          <a:extLst>
            <a:ext uri="{FF2B5EF4-FFF2-40B4-BE49-F238E27FC236}">
              <a16:creationId xmlns:a16="http://schemas.microsoft.com/office/drawing/2014/main" id="{00000000-0008-0000-0500-00001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33" name="Text Box 17">
          <a:extLst>
            <a:ext uri="{FF2B5EF4-FFF2-40B4-BE49-F238E27FC236}">
              <a16:creationId xmlns:a16="http://schemas.microsoft.com/office/drawing/2014/main" id="{00000000-0008-0000-0500-00001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34" name="Text Box 18">
          <a:extLst>
            <a:ext uri="{FF2B5EF4-FFF2-40B4-BE49-F238E27FC236}">
              <a16:creationId xmlns:a16="http://schemas.microsoft.com/office/drawing/2014/main" id="{00000000-0008-0000-0500-00001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35" name="Text Box 16">
          <a:extLst>
            <a:ext uri="{FF2B5EF4-FFF2-40B4-BE49-F238E27FC236}">
              <a16:creationId xmlns:a16="http://schemas.microsoft.com/office/drawing/2014/main" id="{00000000-0008-0000-0500-00001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36" name="Text Box 17">
          <a:extLst>
            <a:ext uri="{FF2B5EF4-FFF2-40B4-BE49-F238E27FC236}">
              <a16:creationId xmlns:a16="http://schemas.microsoft.com/office/drawing/2014/main" id="{00000000-0008-0000-0500-00001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37" name="Text Box 18">
          <a:extLst>
            <a:ext uri="{FF2B5EF4-FFF2-40B4-BE49-F238E27FC236}">
              <a16:creationId xmlns:a16="http://schemas.microsoft.com/office/drawing/2014/main" id="{00000000-0008-0000-0500-00001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38" name="Text Box 19">
          <a:extLst>
            <a:ext uri="{FF2B5EF4-FFF2-40B4-BE49-F238E27FC236}">
              <a16:creationId xmlns:a16="http://schemas.microsoft.com/office/drawing/2014/main" id="{00000000-0008-0000-0500-00001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39" name="Text Box 16">
          <a:extLst>
            <a:ext uri="{FF2B5EF4-FFF2-40B4-BE49-F238E27FC236}">
              <a16:creationId xmlns:a16="http://schemas.microsoft.com/office/drawing/2014/main" id="{00000000-0008-0000-0500-00001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40" name="Text Box 17">
          <a:extLst>
            <a:ext uri="{FF2B5EF4-FFF2-40B4-BE49-F238E27FC236}">
              <a16:creationId xmlns:a16="http://schemas.microsoft.com/office/drawing/2014/main" id="{00000000-0008-0000-0500-000018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41" name="Text Box 18">
          <a:extLst>
            <a:ext uri="{FF2B5EF4-FFF2-40B4-BE49-F238E27FC236}">
              <a16:creationId xmlns:a16="http://schemas.microsoft.com/office/drawing/2014/main" id="{00000000-0008-0000-0500-000019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68</xdr:row>
      <xdr:rowOff>170392</xdr:rowOff>
    </xdr:from>
    <xdr:ext cx="95250" cy="213632"/>
    <xdr:sp macro="" textlink="">
      <xdr:nvSpPr>
        <xdr:cNvPr id="2842" name="Text Box 15">
          <a:extLst>
            <a:ext uri="{FF2B5EF4-FFF2-40B4-BE49-F238E27FC236}">
              <a16:creationId xmlns:a16="http://schemas.microsoft.com/office/drawing/2014/main" id="{00000000-0008-0000-0500-00001A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43" name="Text Box 16">
          <a:extLst>
            <a:ext uri="{FF2B5EF4-FFF2-40B4-BE49-F238E27FC236}">
              <a16:creationId xmlns:a16="http://schemas.microsoft.com/office/drawing/2014/main" id="{00000000-0008-0000-0500-00001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44" name="Text Box 17">
          <a:extLst>
            <a:ext uri="{FF2B5EF4-FFF2-40B4-BE49-F238E27FC236}">
              <a16:creationId xmlns:a16="http://schemas.microsoft.com/office/drawing/2014/main" id="{00000000-0008-0000-0500-00001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45" name="Text Box 18">
          <a:extLst>
            <a:ext uri="{FF2B5EF4-FFF2-40B4-BE49-F238E27FC236}">
              <a16:creationId xmlns:a16="http://schemas.microsoft.com/office/drawing/2014/main" id="{00000000-0008-0000-0500-00001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46" name="Text Box 19">
          <a:extLst>
            <a:ext uri="{FF2B5EF4-FFF2-40B4-BE49-F238E27FC236}">
              <a16:creationId xmlns:a16="http://schemas.microsoft.com/office/drawing/2014/main" id="{00000000-0008-0000-0500-00001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47" name="Text Box 16">
          <a:extLst>
            <a:ext uri="{FF2B5EF4-FFF2-40B4-BE49-F238E27FC236}">
              <a16:creationId xmlns:a16="http://schemas.microsoft.com/office/drawing/2014/main" id="{00000000-0008-0000-0500-00001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48" name="Text Box 17">
          <a:extLst>
            <a:ext uri="{FF2B5EF4-FFF2-40B4-BE49-F238E27FC236}">
              <a16:creationId xmlns:a16="http://schemas.microsoft.com/office/drawing/2014/main" id="{00000000-0008-0000-0500-00002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49" name="Text Box 18">
          <a:extLst>
            <a:ext uri="{FF2B5EF4-FFF2-40B4-BE49-F238E27FC236}">
              <a16:creationId xmlns:a16="http://schemas.microsoft.com/office/drawing/2014/main" id="{00000000-0008-0000-0500-00002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50" name="Text Box 19">
          <a:extLst>
            <a:ext uri="{FF2B5EF4-FFF2-40B4-BE49-F238E27FC236}">
              <a16:creationId xmlns:a16="http://schemas.microsoft.com/office/drawing/2014/main" id="{00000000-0008-0000-0500-00002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95250" cy="171450"/>
    <xdr:sp macro="" textlink="">
      <xdr:nvSpPr>
        <xdr:cNvPr id="2851" name="Text Box 16">
          <a:extLst>
            <a:ext uri="{FF2B5EF4-FFF2-40B4-BE49-F238E27FC236}">
              <a16:creationId xmlns:a16="http://schemas.microsoft.com/office/drawing/2014/main" id="{00000000-0008-0000-0500-00002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95250" cy="171450"/>
    <xdr:sp macro="" textlink="">
      <xdr:nvSpPr>
        <xdr:cNvPr id="2852" name="Text Box 17">
          <a:extLst>
            <a:ext uri="{FF2B5EF4-FFF2-40B4-BE49-F238E27FC236}">
              <a16:creationId xmlns:a16="http://schemas.microsoft.com/office/drawing/2014/main" id="{00000000-0008-0000-0500-00002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95250" cy="171450"/>
    <xdr:sp macro="" textlink="">
      <xdr:nvSpPr>
        <xdr:cNvPr id="2853" name="Text Box 18">
          <a:extLst>
            <a:ext uri="{FF2B5EF4-FFF2-40B4-BE49-F238E27FC236}">
              <a16:creationId xmlns:a16="http://schemas.microsoft.com/office/drawing/2014/main" id="{00000000-0008-0000-0500-000025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95250" cy="171450"/>
    <xdr:sp macro="" textlink="">
      <xdr:nvSpPr>
        <xdr:cNvPr id="2854" name="Text Box 19">
          <a:extLst>
            <a:ext uri="{FF2B5EF4-FFF2-40B4-BE49-F238E27FC236}">
              <a16:creationId xmlns:a16="http://schemas.microsoft.com/office/drawing/2014/main" id="{00000000-0008-0000-0500-000026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2855" name="Text Box 15">
          <a:extLst>
            <a:ext uri="{FF2B5EF4-FFF2-40B4-BE49-F238E27FC236}">
              <a16:creationId xmlns:a16="http://schemas.microsoft.com/office/drawing/2014/main" id="{00000000-0008-0000-0500-000027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56" name="Text Box 16">
          <a:extLst>
            <a:ext uri="{FF2B5EF4-FFF2-40B4-BE49-F238E27FC236}">
              <a16:creationId xmlns:a16="http://schemas.microsoft.com/office/drawing/2014/main" id="{00000000-0008-0000-0500-00002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57" name="Text Box 17">
          <a:extLst>
            <a:ext uri="{FF2B5EF4-FFF2-40B4-BE49-F238E27FC236}">
              <a16:creationId xmlns:a16="http://schemas.microsoft.com/office/drawing/2014/main" id="{00000000-0008-0000-0500-00002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58" name="Text Box 18">
          <a:extLst>
            <a:ext uri="{FF2B5EF4-FFF2-40B4-BE49-F238E27FC236}">
              <a16:creationId xmlns:a16="http://schemas.microsoft.com/office/drawing/2014/main" id="{00000000-0008-0000-0500-00002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59" name="Text Box 19">
          <a:extLst>
            <a:ext uri="{FF2B5EF4-FFF2-40B4-BE49-F238E27FC236}">
              <a16:creationId xmlns:a16="http://schemas.microsoft.com/office/drawing/2014/main" id="{00000000-0008-0000-0500-00002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60" name="Text Box 16">
          <a:extLst>
            <a:ext uri="{FF2B5EF4-FFF2-40B4-BE49-F238E27FC236}">
              <a16:creationId xmlns:a16="http://schemas.microsoft.com/office/drawing/2014/main" id="{00000000-0008-0000-0500-00002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61" name="Text Box 17">
          <a:extLst>
            <a:ext uri="{FF2B5EF4-FFF2-40B4-BE49-F238E27FC236}">
              <a16:creationId xmlns:a16="http://schemas.microsoft.com/office/drawing/2014/main" id="{00000000-0008-0000-0500-00002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68</xdr:row>
      <xdr:rowOff>15875</xdr:rowOff>
    </xdr:from>
    <xdr:ext cx="95250" cy="171450"/>
    <xdr:sp macro="" textlink="">
      <xdr:nvSpPr>
        <xdr:cNvPr id="2862" name="Text Box 18">
          <a:extLst>
            <a:ext uri="{FF2B5EF4-FFF2-40B4-BE49-F238E27FC236}">
              <a16:creationId xmlns:a16="http://schemas.microsoft.com/office/drawing/2014/main" id="{00000000-0008-0000-0500-00002E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63" name="Text Box 16">
          <a:extLst>
            <a:ext uri="{FF2B5EF4-FFF2-40B4-BE49-F238E27FC236}">
              <a16:creationId xmlns:a16="http://schemas.microsoft.com/office/drawing/2014/main" id="{00000000-0008-0000-0500-00002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64" name="Text Box 17">
          <a:extLst>
            <a:ext uri="{FF2B5EF4-FFF2-40B4-BE49-F238E27FC236}">
              <a16:creationId xmlns:a16="http://schemas.microsoft.com/office/drawing/2014/main" id="{00000000-0008-0000-0500-00003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65" name="Text Box 18">
          <a:extLst>
            <a:ext uri="{FF2B5EF4-FFF2-40B4-BE49-F238E27FC236}">
              <a16:creationId xmlns:a16="http://schemas.microsoft.com/office/drawing/2014/main" id="{00000000-0008-0000-0500-00003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66" name="Text Box 19">
          <a:extLst>
            <a:ext uri="{FF2B5EF4-FFF2-40B4-BE49-F238E27FC236}">
              <a16:creationId xmlns:a16="http://schemas.microsoft.com/office/drawing/2014/main" id="{00000000-0008-0000-0500-00003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67" name="Text Box 16">
          <a:extLst>
            <a:ext uri="{FF2B5EF4-FFF2-40B4-BE49-F238E27FC236}">
              <a16:creationId xmlns:a16="http://schemas.microsoft.com/office/drawing/2014/main" id="{00000000-0008-0000-0500-00003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68</xdr:row>
      <xdr:rowOff>170392</xdr:rowOff>
    </xdr:from>
    <xdr:ext cx="95250" cy="213632"/>
    <xdr:sp macro="" textlink="">
      <xdr:nvSpPr>
        <xdr:cNvPr id="2868" name="Text Box 15">
          <a:extLst>
            <a:ext uri="{FF2B5EF4-FFF2-40B4-BE49-F238E27FC236}">
              <a16:creationId xmlns:a16="http://schemas.microsoft.com/office/drawing/2014/main" id="{00000000-0008-0000-0500-000034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2869" name="Text Box 15">
          <a:extLst>
            <a:ext uri="{FF2B5EF4-FFF2-40B4-BE49-F238E27FC236}">
              <a16:creationId xmlns:a16="http://schemas.microsoft.com/office/drawing/2014/main" id="{00000000-0008-0000-0500-000035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2870" name="Text Box 15">
          <a:extLst>
            <a:ext uri="{FF2B5EF4-FFF2-40B4-BE49-F238E27FC236}">
              <a16:creationId xmlns:a16="http://schemas.microsoft.com/office/drawing/2014/main" id="{00000000-0008-0000-0500-000036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2872" name="Text Box 15">
          <a:extLst>
            <a:ext uri="{FF2B5EF4-FFF2-40B4-BE49-F238E27FC236}">
              <a16:creationId xmlns:a16="http://schemas.microsoft.com/office/drawing/2014/main" id="{00000000-0008-0000-0500-000038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2873" name="Text Box 15">
          <a:extLst>
            <a:ext uri="{FF2B5EF4-FFF2-40B4-BE49-F238E27FC236}">
              <a16:creationId xmlns:a16="http://schemas.microsoft.com/office/drawing/2014/main" id="{00000000-0008-0000-0500-000039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68</xdr:row>
      <xdr:rowOff>170392</xdr:rowOff>
    </xdr:from>
    <xdr:ext cx="95250" cy="213632"/>
    <xdr:sp macro="" textlink="">
      <xdr:nvSpPr>
        <xdr:cNvPr id="2874" name="Text Box 15">
          <a:extLst>
            <a:ext uri="{FF2B5EF4-FFF2-40B4-BE49-F238E27FC236}">
              <a16:creationId xmlns:a16="http://schemas.microsoft.com/office/drawing/2014/main" id="{00000000-0008-0000-0500-00003A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75" name="Text Box 16">
          <a:extLst>
            <a:ext uri="{FF2B5EF4-FFF2-40B4-BE49-F238E27FC236}">
              <a16:creationId xmlns:a16="http://schemas.microsoft.com/office/drawing/2014/main" id="{00000000-0008-0000-0500-00003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76" name="Text Box 17">
          <a:extLst>
            <a:ext uri="{FF2B5EF4-FFF2-40B4-BE49-F238E27FC236}">
              <a16:creationId xmlns:a16="http://schemas.microsoft.com/office/drawing/2014/main" id="{00000000-0008-0000-0500-00003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77" name="Text Box 18">
          <a:extLst>
            <a:ext uri="{FF2B5EF4-FFF2-40B4-BE49-F238E27FC236}">
              <a16:creationId xmlns:a16="http://schemas.microsoft.com/office/drawing/2014/main" id="{00000000-0008-0000-0500-00003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78" name="Text Box 19">
          <a:extLst>
            <a:ext uri="{FF2B5EF4-FFF2-40B4-BE49-F238E27FC236}">
              <a16:creationId xmlns:a16="http://schemas.microsoft.com/office/drawing/2014/main" id="{00000000-0008-0000-0500-00003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79" name="Text Box 16">
          <a:extLst>
            <a:ext uri="{FF2B5EF4-FFF2-40B4-BE49-F238E27FC236}">
              <a16:creationId xmlns:a16="http://schemas.microsoft.com/office/drawing/2014/main" id="{00000000-0008-0000-0500-00003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80" name="Text Box 17">
          <a:extLst>
            <a:ext uri="{FF2B5EF4-FFF2-40B4-BE49-F238E27FC236}">
              <a16:creationId xmlns:a16="http://schemas.microsoft.com/office/drawing/2014/main" id="{00000000-0008-0000-0500-00004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81" name="Text Box 18">
          <a:extLst>
            <a:ext uri="{FF2B5EF4-FFF2-40B4-BE49-F238E27FC236}">
              <a16:creationId xmlns:a16="http://schemas.microsoft.com/office/drawing/2014/main" id="{00000000-0008-0000-0500-00004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82" name="Text Box 19">
          <a:extLst>
            <a:ext uri="{FF2B5EF4-FFF2-40B4-BE49-F238E27FC236}">
              <a16:creationId xmlns:a16="http://schemas.microsoft.com/office/drawing/2014/main" id="{00000000-0008-0000-0500-00004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883" name="Text Box 16">
          <a:extLst>
            <a:ext uri="{FF2B5EF4-FFF2-40B4-BE49-F238E27FC236}">
              <a16:creationId xmlns:a16="http://schemas.microsoft.com/office/drawing/2014/main" id="{00000000-0008-0000-0500-000043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884" name="Text Box 17">
          <a:extLst>
            <a:ext uri="{FF2B5EF4-FFF2-40B4-BE49-F238E27FC236}">
              <a16:creationId xmlns:a16="http://schemas.microsoft.com/office/drawing/2014/main" id="{00000000-0008-0000-0500-00004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885" name="Text Box 18">
          <a:extLst>
            <a:ext uri="{FF2B5EF4-FFF2-40B4-BE49-F238E27FC236}">
              <a16:creationId xmlns:a16="http://schemas.microsoft.com/office/drawing/2014/main" id="{00000000-0008-0000-0500-00004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886" name="Text Box 19">
          <a:extLst>
            <a:ext uri="{FF2B5EF4-FFF2-40B4-BE49-F238E27FC236}">
              <a16:creationId xmlns:a16="http://schemas.microsoft.com/office/drawing/2014/main" id="{00000000-0008-0000-0500-00004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2887" name="Text Box 15">
          <a:extLst>
            <a:ext uri="{FF2B5EF4-FFF2-40B4-BE49-F238E27FC236}">
              <a16:creationId xmlns:a16="http://schemas.microsoft.com/office/drawing/2014/main" id="{00000000-0008-0000-0500-000047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88" name="Text Box 16">
          <a:extLst>
            <a:ext uri="{FF2B5EF4-FFF2-40B4-BE49-F238E27FC236}">
              <a16:creationId xmlns:a16="http://schemas.microsoft.com/office/drawing/2014/main" id="{00000000-0008-0000-0500-00004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89" name="Text Box 17">
          <a:extLst>
            <a:ext uri="{FF2B5EF4-FFF2-40B4-BE49-F238E27FC236}">
              <a16:creationId xmlns:a16="http://schemas.microsoft.com/office/drawing/2014/main" id="{00000000-0008-0000-0500-00004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90" name="Text Box 18">
          <a:extLst>
            <a:ext uri="{FF2B5EF4-FFF2-40B4-BE49-F238E27FC236}">
              <a16:creationId xmlns:a16="http://schemas.microsoft.com/office/drawing/2014/main" id="{00000000-0008-0000-0500-00004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91" name="Text Box 19">
          <a:extLst>
            <a:ext uri="{FF2B5EF4-FFF2-40B4-BE49-F238E27FC236}">
              <a16:creationId xmlns:a16="http://schemas.microsoft.com/office/drawing/2014/main" id="{00000000-0008-0000-0500-00004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92" name="Text Box 16">
          <a:extLst>
            <a:ext uri="{FF2B5EF4-FFF2-40B4-BE49-F238E27FC236}">
              <a16:creationId xmlns:a16="http://schemas.microsoft.com/office/drawing/2014/main" id="{00000000-0008-0000-0500-00004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93" name="Text Box 17">
          <a:extLst>
            <a:ext uri="{FF2B5EF4-FFF2-40B4-BE49-F238E27FC236}">
              <a16:creationId xmlns:a16="http://schemas.microsoft.com/office/drawing/2014/main" id="{00000000-0008-0000-0500-00004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94" name="Text Box 18">
          <a:extLst>
            <a:ext uri="{FF2B5EF4-FFF2-40B4-BE49-F238E27FC236}">
              <a16:creationId xmlns:a16="http://schemas.microsoft.com/office/drawing/2014/main" id="{00000000-0008-0000-0500-00004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895" name="Text Box 16">
          <a:extLst>
            <a:ext uri="{FF2B5EF4-FFF2-40B4-BE49-F238E27FC236}">
              <a16:creationId xmlns:a16="http://schemas.microsoft.com/office/drawing/2014/main" id="{00000000-0008-0000-0500-00004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896" name="Text Box 17">
          <a:extLst>
            <a:ext uri="{FF2B5EF4-FFF2-40B4-BE49-F238E27FC236}">
              <a16:creationId xmlns:a16="http://schemas.microsoft.com/office/drawing/2014/main" id="{00000000-0008-0000-0500-00005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897" name="Text Box 18">
          <a:extLst>
            <a:ext uri="{FF2B5EF4-FFF2-40B4-BE49-F238E27FC236}">
              <a16:creationId xmlns:a16="http://schemas.microsoft.com/office/drawing/2014/main" id="{00000000-0008-0000-0500-00005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898" name="Text Box 19">
          <a:extLst>
            <a:ext uri="{FF2B5EF4-FFF2-40B4-BE49-F238E27FC236}">
              <a16:creationId xmlns:a16="http://schemas.microsoft.com/office/drawing/2014/main" id="{00000000-0008-0000-0500-00005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899" name="Text Box 16">
          <a:extLst>
            <a:ext uri="{FF2B5EF4-FFF2-40B4-BE49-F238E27FC236}">
              <a16:creationId xmlns:a16="http://schemas.microsoft.com/office/drawing/2014/main" id="{00000000-0008-0000-0500-00005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00" name="Text Box 17">
          <a:extLst>
            <a:ext uri="{FF2B5EF4-FFF2-40B4-BE49-F238E27FC236}">
              <a16:creationId xmlns:a16="http://schemas.microsoft.com/office/drawing/2014/main" id="{00000000-0008-0000-0500-00005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01" name="Text Box 18">
          <a:extLst>
            <a:ext uri="{FF2B5EF4-FFF2-40B4-BE49-F238E27FC236}">
              <a16:creationId xmlns:a16="http://schemas.microsoft.com/office/drawing/2014/main" id="{00000000-0008-0000-0500-00005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02" name="Text Box 19">
          <a:extLst>
            <a:ext uri="{FF2B5EF4-FFF2-40B4-BE49-F238E27FC236}">
              <a16:creationId xmlns:a16="http://schemas.microsoft.com/office/drawing/2014/main" id="{00000000-0008-0000-0500-00005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56743"/>
    <xdr:sp macro="" textlink="">
      <xdr:nvSpPr>
        <xdr:cNvPr id="2903" name="Text Box 15">
          <a:extLst>
            <a:ext uri="{FF2B5EF4-FFF2-40B4-BE49-F238E27FC236}">
              <a16:creationId xmlns:a16="http://schemas.microsoft.com/office/drawing/2014/main" id="{00000000-0008-0000-0500-0000570B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2904" name="Text Box 15">
          <a:extLst>
            <a:ext uri="{FF2B5EF4-FFF2-40B4-BE49-F238E27FC236}">
              <a16:creationId xmlns:a16="http://schemas.microsoft.com/office/drawing/2014/main" id="{00000000-0008-0000-0500-000058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2906" name="Text Box 15">
          <a:extLst>
            <a:ext uri="{FF2B5EF4-FFF2-40B4-BE49-F238E27FC236}">
              <a16:creationId xmlns:a16="http://schemas.microsoft.com/office/drawing/2014/main" id="{00000000-0008-0000-0500-00005A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2907" name="Text Box 15">
          <a:extLst>
            <a:ext uri="{FF2B5EF4-FFF2-40B4-BE49-F238E27FC236}">
              <a16:creationId xmlns:a16="http://schemas.microsoft.com/office/drawing/2014/main" id="{00000000-0008-0000-0500-00005B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213632"/>
    <xdr:sp macro="" textlink="">
      <xdr:nvSpPr>
        <xdr:cNvPr id="2908" name="Text Box 15">
          <a:extLst>
            <a:ext uri="{FF2B5EF4-FFF2-40B4-BE49-F238E27FC236}">
              <a16:creationId xmlns:a16="http://schemas.microsoft.com/office/drawing/2014/main" id="{00000000-0008-0000-0500-00005C0B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09" name="Text Box 16">
          <a:extLst>
            <a:ext uri="{FF2B5EF4-FFF2-40B4-BE49-F238E27FC236}">
              <a16:creationId xmlns:a16="http://schemas.microsoft.com/office/drawing/2014/main" id="{00000000-0008-0000-0500-00005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10" name="Text Box 17">
          <a:extLst>
            <a:ext uri="{FF2B5EF4-FFF2-40B4-BE49-F238E27FC236}">
              <a16:creationId xmlns:a16="http://schemas.microsoft.com/office/drawing/2014/main" id="{00000000-0008-0000-0500-00005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11" name="Text Box 18">
          <a:extLst>
            <a:ext uri="{FF2B5EF4-FFF2-40B4-BE49-F238E27FC236}">
              <a16:creationId xmlns:a16="http://schemas.microsoft.com/office/drawing/2014/main" id="{00000000-0008-0000-0500-00005F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12" name="Text Box 19">
          <a:extLst>
            <a:ext uri="{FF2B5EF4-FFF2-40B4-BE49-F238E27FC236}">
              <a16:creationId xmlns:a16="http://schemas.microsoft.com/office/drawing/2014/main" id="{00000000-0008-0000-0500-000060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13" name="Text Box 16">
          <a:extLst>
            <a:ext uri="{FF2B5EF4-FFF2-40B4-BE49-F238E27FC236}">
              <a16:creationId xmlns:a16="http://schemas.microsoft.com/office/drawing/2014/main" id="{00000000-0008-0000-0500-00006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14" name="Text Box 17">
          <a:extLst>
            <a:ext uri="{FF2B5EF4-FFF2-40B4-BE49-F238E27FC236}">
              <a16:creationId xmlns:a16="http://schemas.microsoft.com/office/drawing/2014/main" id="{00000000-0008-0000-0500-00006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15" name="Text Box 18">
          <a:extLst>
            <a:ext uri="{FF2B5EF4-FFF2-40B4-BE49-F238E27FC236}">
              <a16:creationId xmlns:a16="http://schemas.microsoft.com/office/drawing/2014/main" id="{00000000-0008-0000-0500-00006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16" name="Text Box 19">
          <a:extLst>
            <a:ext uri="{FF2B5EF4-FFF2-40B4-BE49-F238E27FC236}">
              <a16:creationId xmlns:a16="http://schemas.microsoft.com/office/drawing/2014/main" id="{00000000-0008-0000-0500-000064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917" name="Text Box 16">
          <a:extLst>
            <a:ext uri="{FF2B5EF4-FFF2-40B4-BE49-F238E27FC236}">
              <a16:creationId xmlns:a16="http://schemas.microsoft.com/office/drawing/2014/main" id="{00000000-0008-0000-0500-00006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918" name="Text Box 17">
          <a:extLst>
            <a:ext uri="{FF2B5EF4-FFF2-40B4-BE49-F238E27FC236}">
              <a16:creationId xmlns:a16="http://schemas.microsoft.com/office/drawing/2014/main" id="{00000000-0008-0000-0500-00006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919" name="Text Box 18">
          <a:extLst>
            <a:ext uri="{FF2B5EF4-FFF2-40B4-BE49-F238E27FC236}">
              <a16:creationId xmlns:a16="http://schemas.microsoft.com/office/drawing/2014/main" id="{00000000-0008-0000-0500-00006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920" name="Text Box 19">
          <a:extLst>
            <a:ext uri="{FF2B5EF4-FFF2-40B4-BE49-F238E27FC236}">
              <a16:creationId xmlns:a16="http://schemas.microsoft.com/office/drawing/2014/main" id="{00000000-0008-0000-0500-000068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2921" name="Text Box 15">
          <a:extLst>
            <a:ext uri="{FF2B5EF4-FFF2-40B4-BE49-F238E27FC236}">
              <a16:creationId xmlns:a16="http://schemas.microsoft.com/office/drawing/2014/main" id="{00000000-0008-0000-0500-000069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22" name="Text Box 16">
          <a:extLst>
            <a:ext uri="{FF2B5EF4-FFF2-40B4-BE49-F238E27FC236}">
              <a16:creationId xmlns:a16="http://schemas.microsoft.com/office/drawing/2014/main" id="{00000000-0008-0000-0500-00006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23" name="Text Box 17">
          <a:extLst>
            <a:ext uri="{FF2B5EF4-FFF2-40B4-BE49-F238E27FC236}">
              <a16:creationId xmlns:a16="http://schemas.microsoft.com/office/drawing/2014/main" id="{00000000-0008-0000-0500-00006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24" name="Text Box 18">
          <a:extLst>
            <a:ext uri="{FF2B5EF4-FFF2-40B4-BE49-F238E27FC236}">
              <a16:creationId xmlns:a16="http://schemas.microsoft.com/office/drawing/2014/main" id="{00000000-0008-0000-0500-00006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25" name="Text Box 19">
          <a:extLst>
            <a:ext uri="{FF2B5EF4-FFF2-40B4-BE49-F238E27FC236}">
              <a16:creationId xmlns:a16="http://schemas.microsoft.com/office/drawing/2014/main" id="{00000000-0008-0000-0500-00006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2926" name="Text Box 15">
          <a:extLst>
            <a:ext uri="{FF2B5EF4-FFF2-40B4-BE49-F238E27FC236}">
              <a16:creationId xmlns:a16="http://schemas.microsoft.com/office/drawing/2014/main" id="{00000000-0008-0000-0500-00006E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27" name="Text Box 16">
          <a:extLst>
            <a:ext uri="{FF2B5EF4-FFF2-40B4-BE49-F238E27FC236}">
              <a16:creationId xmlns:a16="http://schemas.microsoft.com/office/drawing/2014/main" id="{00000000-0008-0000-0500-00006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28" name="Text Box 17">
          <a:extLst>
            <a:ext uri="{FF2B5EF4-FFF2-40B4-BE49-F238E27FC236}">
              <a16:creationId xmlns:a16="http://schemas.microsoft.com/office/drawing/2014/main" id="{00000000-0008-0000-0500-00007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29" name="Text Box 18">
          <a:extLst>
            <a:ext uri="{FF2B5EF4-FFF2-40B4-BE49-F238E27FC236}">
              <a16:creationId xmlns:a16="http://schemas.microsoft.com/office/drawing/2014/main" id="{00000000-0008-0000-0500-00007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0" name="Text Box 16">
          <a:extLst>
            <a:ext uri="{FF2B5EF4-FFF2-40B4-BE49-F238E27FC236}">
              <a16:creationId xmlns:a16="http://schemas.microsoft.com/office/drawing/2014/main" id="{00000000-0008-0000-0500-00007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1" name="Text Box 17">
          <a:extLst>
            <a:ext uri="{FF2B5EF4-FFF2-40B4-BE49-F238E27FC236}">
              <a16:creationId xmlns:a16="http://schemas.microsoft.com/office/drawing/2014/main" id="{00000000-0008-0000-0500-00007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2" name="Text Box 18">
          <a:extLst>
            <a:ext uri="{FF2B5EF4-FFF2-40B4-BE49-F238E27FC236}">
              <a16:creationId xmlns:a16="http://schemas.microsoft.com/office/drawing/2014/main" id="{00000000-0008-0000-0500-00007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3" name="Text Box 19">
          <a:extLst>
            <a:ext uri="{FF2B5EF4-FFF2-40B4-BE49-F238E27FC236}">
              <a16:creationId xmlns:a16="http://schemas.microsoft.com/office/drawing/2014/main" id="{00000000-0008-0000-0500-00007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4" name="Text Box 16">
          <a:extLst>
            <a:ext uri="{FF2B5EF4-FFF2-40B4-BE49-F238E27FC236}">
              <a16:creationId xmlns:a16="http://schemas.microsoft.com/office/drawing/2014/main" id="{00000000-0008-0000-0500-00007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5" name="Text Box 17">
          <a:extLst>
            <a:ext uri="{FF2B5EF4-FFF2-40B4-BE49-F238E27FC236}">
              <a16:creationId xmlns:a16="http://schemas.microsoft.com/office/drawing/2014/main" id="{00000000-0008-0000-0500-00007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6" name="Text Box 18">
          <a:extLst>
            <a:ext uri="{FF2B5EF4-FFF2-40B4-BE49-F238E27FC236}">
              <a16:creationId xmlns:a16="http://schemas.microsoft.com/office/drawing/2014/main" id="{00000000-0008-0000-0500-000078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2937" name="Text Box 15">
          <a:extLst>
            <a:ext uri="{FF2B5EF4-FFF2-40B4-BE49-F238E27FC236}">
              <a16:creationId xmlns:a16="http://schemas.microsoft.com/office/drawing/2014/main" id="{00000000-0008-0000-0500-000079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38" name="Text Box 16">
          <a:extLst>
            <a:ext uri="{FF2B5EF4-FFF2-40B4-BE49-F238E27FC236}">
              <a16:creationId xmlns:a16="http://schemas.microsoft.com/office/drawing/2014/main" id="{00000000-0008-0000-0500-00007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39" name="Text Box 17">
          <a:extLst>
            <a:ext uri="{FF2B5EF4-FFF2-40B4-BE49-F238E27FC236}">
              <a16:creationId xmlns:a16="http://schemas.microsoft.com/office/drawing/2014/main" id="{00000000-0008-0000-0500-00007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40" name="Text Box 18">
          <a:extLst>
            <a:ext uri="{FF2B5EF4-FFF2-40B4-BE49-F238E27FC236}">
              <a16:creationId xmlns:a16="http://schemas.microsoft.com/office/drawing/2014/main" id="{00000000-0008-0000-0500-00007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41" name="Text Box 19">
          <a:extLst>
            <a:ext uri="{FF2B5EF4-FFF2-40B4-BE49-F238E27FC236}">
              <a16:creationId xmlns:a16="http://schemas.microsoft.com/office/drawing/2014/main" id="{00000000-0008-0000-0500-00007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42" name="Text Box 16">
          <a:extLst>
            <a:ext uri="{FF2B5EF4-FFF2-40B4-BE49-F238E27FC236}">
              <a16:creationId xmlns:a16="http://schemas.microsoft.com/office/drawing/2014/main" id="{00000000-0008-0000-0500-00007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43" name="Text Box 17">
          <a:extLst>
            <a:ext uri="{FF2B5EF4-FFF2-40B4-BE49-F238E27FC236}">
              <a16:creationId xmlns:a16="http://schemas.microsoft.com/office/drawing/2014/main" id="{00000000-0008-0000-0500-00007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44" name="Text Box 18">
          <a:extLst>
            <a:ext uri="{FF2B5EF4-FFF2-40B4-BE49-F238E27FC236}">
              <a16:creationId xmlns:a16="http://schemas.microsoft.com/office/drawing/2014/main" id="{00000000-0008-0000-0500-00008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45" name="Text Box 19">
          <a:extLst>
            <a:ext uri="{FF2B5EF4-FFF2-40B4-BE49-F238E27FC236}">
              <a16:creationId xmlns:a16="http://schemas.microsoft.com/office/drawing/2014/main" id="{00000000-0008-0000-0500-00008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95250" cy="171450"/>
    <xdr:sp macro="" textlink="">
      <xdr:nvSpPr>
        <xdr:cNvPr id="2946" name="Text Box 16">
          <a:extLst>
            <a:ext uri="{FF2B5EF4-FFF2-40B4-BE49-F238E27FC236}">
              <a16:creationId xmlns:a16="http://schemas.microsoft.com/office/drawing/2014/main" id="{00000000-0008-0000-0500-000082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95250" cy="171450"/>
    <xdr:sp macro="" textlink="">
      <xdr:nvSpPr>
        <xdr:cNvPr id="2947" name="Text Box 17">
          <a:extLst>
            <a:ext uri="{FF2B5EF4-FFF2-40B4-BE49-F238E27FC236}">
              <a16:creationId xmlns:a16="http://schemas.microsoft.com/office/drawing/2014/main" id="{00000000-0008-0000-0500-00008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95250" cy="171450"/>
    <xdr:sp macro="" textlink="">
      <xdr:nvSpPr>
        <xdr:cNvPr id="2948" name="Text Box 18">
          <a:extLst>
            <a:ext uri="{FF2B5EF4-FFF2-40B4-BE49-F238E27FC236}">
              <a16:creationId xmlns:a16="http://schemas.microsoft.com/office/drawing/2014/main" id="{00000000-0008-0000-0500-00008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95250" cy="171450"/>
    <xdr:sp macro="" textlink="">
      <xdr:nvSpPr>
        <xdr:cNvPr id="2949" name="Text Box 19">
          <a:extLst>
            <a:ext uri="{FF2B5EF4-FFF2-40B4-BE49-F238E27FC236}">
              <a16:creationId xmlns:a16="http://schemas.microsoft.com/office/drawing/2014/main" id="{00000000-0008-0000-0500-000085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2950" name="Text Box 15">
          <a:extLst>
            <a:ext uri="{FF2B5EF4-FFF2-40B4-BE49-F238E27FC236}">
              <a16:creationId xmlns:a16="http://schemas.microsoft.com/office/drawing/2014/main" id="{00000000-0008-0000-0500-000086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51" name="Text Box 16">
          <a:extLst>
            <a:ext uri="{FF2B5EF4-FFF2-40B4-BE49-F238E27FC236}">
              <a16:creationId xmlns:a16="http://schemas.microsoft.com/office/drawing/2014/main" id="{00000000-0008-0000-0500-00008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52" name="Text Box 17">
          <a:extLst>
            <a:ext uri="{FF2B5EF4-FFF2-40B4-BE49-F238E27FC236}">
              <a16:creationId xmlns:a16="http://schemas.microsoft.com/office/drawing/2014/main" id="{00000000-0008-0000-0500-00008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53" name="Text Box 18">
          <a:extLst>
            <a:ext uri="{FF2B5EF4-FFF2-40B4-BE49-F238E27FC236}">
              <a16:creationId xmlns:a16="http://schemas.microsoft.com/office/drawing/2014/main" id="{00000000-0008-0000-0500-00008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54" name="Text Box 19">
          <a:extLst>
            <a:ext uri="{FF2B5EF4-FFF2-40B4-BE49-F238E27FC236}">
              <a16:creationId xmlns:a16="http://schemas.microsoft.com/office/drawing/2014/main" id="{00000000-0008-0000-0500-00008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55" name="Text Box 16">
          <a:extLst>
            <a:ext uri="{FF2B5EF4-FFF2-40B4-BE49-F238E27FC236}">
              <a16:creationId xmlns:a16="http://schemas.microsoft.com/office/drawing/2014/main" id="{00000000-0008-0000-0500-00008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56" name="Text Box 17">
          <a:extLst>
            <a:ext uri="{FF2B5EF4-FFF2-40B4-BE49-F238E27FC236}">
              <a16:creationId xmlns:a16="http://schemas.microsoft.com/office/drawing/2014/main" id="{00000000-0008-0000-0500-00008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74</xdr:row>
      <xdr:rowOff>15875</xdr:rowOff>
    </xdr:from>
    <xdr:ext cx="95250" cy="171450"/>
    <xdr:sp macro="" textlink="">
      <xdr:nvSpPr>
        <xdr:cNvPr id="2957" name="Text Box 18">
          <a:extLst>
            <a:ext uri="{FF2B5EF4-FFF2-40B4-BE49-F238E27FC236}">
              <a16:creationId xmlns:a16="http://schemas.microsoft.com/office/drawing/2014/main" id="{00000000-0008-0000-0500-00008D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58" name="Text Box 16">
          <a:extLst>
            <a:ext uri="{FF2B5EF4-FFF2-40B4-BE49-F238E27FC236}">
              <a16:creationId xmlns:a16="http://schemas.microsoft.com/office/drawing/2014/main" id="{00000000-0008-0000-0500-00008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59" name="Text Box 17">
          <a:extLst>
            <a:ext uri="{FF2B5EF4-FFF2-40B4-BE49-F238E27FC236}">
              <a16:creationId xmlns:a16="http://schemas.microsoft.com/office/drawing/2014/main" id="{00000000-0008-0000-0500-00008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60" name="Text Box 18">
          <a:extLst>
            <a:ext uri="{FF2B5EF4-FFF2-40B4-BE49-F238E27FC236}">
              <a16:creationId xmlns:a16="http://schemas.microsoft.com/office/drawing/2014/main" id="{00000000-0008-0000-0500-00009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61" name="Text Box 19">
          <a:extLst>
            <a:ext uri="{FF2B5EF4-FFF2-40B4-BE49-F238E27FC236}">
              <a16:creationId xmlns:a16="http://schemas.microsoft.com/office/drawing/2014/main" id="{00000000-0008-0000-0500-00009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62" name="Text Box 16">
          <a:extLst>
            <a:ext uri="{FF2B5EF4-FFF2-40B4-BE49-F238E27FC236}">
              <a16:creationId xmlns:a16="http://schemas.microsoft.com/office/drawing/2014/main" id="{00000000-0008-0000-0500-00009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2963" name="Text Box 15">
          <a:extLst>
            <a:ext uri="{FF2B5EF4-FFF2-40B4-BE49-F238E27FC236}">
              <a16:creationId xmlns:a16="http://schemas.microsoft.com/office/drawing/2014/main" id="{00000000-0008-0000-0500-000093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2964" name="Text Box 15">
          <a:extLst>
            <a:ext uri="{FF2B5EF4-FFF2-40B4-BE49-F238E27FC236}">
              <a16:creationId xmlns:a16="http://schemas.microsoft.com/office/drawing/2014/main" id="{00000000-0008-0000-0500-000094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2965" name="Text Box 15">
          <a:extLst>
            <a:ext uri="{FF2B5EF4-FFF2-40B4-BE49-F238E27FC236}">
              <a16:creationId xmlns:a16="http://schemas.microsoft.com/office/drawing/2014/main" id="{00000000-0008-0000-0500-000095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2967" name="Text Box 15">
          <a:extLst>
            <a:ext uri="{FF2B5EF4-FFF2-40B4-BE49-F238E27FC236}">
              <a16:creationId xmlns:a16="http://schemas.microsoft.com/office/drawing/2014/main" id="{00000000-0008-0000-0500-000097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2968" name="Text Box 15">
          <a:extLst>
            <a:ext uri="{FF2B5EF4-FFF2-40B4-BE49-F238E27FC236}">
              <a16:creationId xmlns:a16="http://schemas.microsoft.com/office/drawing/2014/main" id="{00000000-0008-0000-0500-000098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2969" name="Text Box 15">
          <a:extLst>
            <a:ext uri="{FF2B5EF4-FFF2-40B4-BE49-F238E27FC236}">
              <a16:creationId xmlns:a16="http://schemas.microsoft.com/office/drawing/2014/main" id="{00000000-0008-0000-0500-000099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70" name="Text Box 16">
          <a:extLst>
            <a:ext uri="{FF2B5EF4-FFF2-40B4-BE49-F238E27FC236}">
              <a16:creationId xmlns:a16="http://schemas.microsoft.com/office/drawing/2014/main" id="{00000000-0008-0000-0500-00009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71" name="Text Box 17">
          <a:extLst>
            <a:ext uri="{FF2B5EF4-FFF2-40B4-BE49-F238E27FC236}">
              <a16:creationId xmlns:a16="http://schemas.microsoft.com/office/drawing/2014/main" id="{00000000-0008-0000-0500-00009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72" name="Text Box 18">
          <a:extLst>
            <a:ext uri="{FF2B5EF4-FFF2-40B4-BE49-F238E27FC236}">
              <a16:creationId xmlns:a16="http://schemas.microsoft.com/office/drawing/2014/main" id="{00000000-0008-0000-0500-00009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73" name="Text Box 19">
          <a:extLst>
            <a:ext uri="{FF2B5EF4-FFF2-40B4-BE49-F238E27FC236}">
              <a16:creationId xmlns:a16="http://schemas.microsoft.com/office/drawing/2014/main" id="{00000000-0008-0000-0500-00009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74" name="Text Box 16">
          <a:extLst>
            <a:ext uri="{FF2B5EF4-FFF2-40B4-BE49-F238E27FC236}">
              <a16:creationId xmlns:a16="http://schemas.microsoft.com/office/drawing/2014/main" id="{00000000-0008-0000-0500-00009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75" name="Text Box 17">
          <a:extLst>
            <a:ext uri="{FF2B5EF4-FFF2-40B4-BE49-F238E27FC236}">
              <a16:creationId xmlns:a16="http://schemas.microsoft.com/office/drawing/2014/main" id="{00000000-0008-0000-0500-00009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76" name="Text Box 18">
          <a:extLst>
            <a:ext uri="{FF2B5EF4-FFF2-40B4-BE49-F238E27FC236}">
              <a16:creationId xmlns:a16="http://schemas.microsoft.com/office/drawing/2014/main" id="{00000000-0008-0000-0500-0000A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77" name="Text Box 19">
          <a:extLst>
            <a:ext uri="{FF2B5EF4-FFF2-40B4-BE49-F238E27FC236}">
              <a16:creationId xmlns:a16="http://schemas.microsoft.com/office/drawing/2014/main" id="{00000000-0008-0000-0500-0000A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2978" name="Text Box 16">
          <a:extLst>
            <a:ext uri="{FF2B5EF4-FFF2-40B4-BE49-F238E27FC236}">
              <a16:creationId xmlns:a16="http://schemas.microsoft.com/office/drawing/2014/main" id="{00000000-0008-0000-0500-0000A2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2979" name="Text Box 17">
          <a:extLst>
            <a:ext uri="{FF2B5EF4-FFF2-40B4-BE49-F238E27FC236}">
              <a16:creationId xmlns:a16="http://schemas.microsoft.com/office/drawing/2014/main" id="{00000000-0008-0000-0500-0000A3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2980" name="Text Box 18">
          <a:extLst>
            <a:ext uri="{FF2B5EF4-FFF2-40B4-BE49-F238E27FC236}">
              <a16:creationId xmlns:a16="http://schemas.microsoft.com/office/drawing/2014/main" id="{00000000-0008-0000-0500-0000A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2981" name="Text Box 19">
          <a:extLst>
            <a:ext uri="{FF2B5EF4-FFF2-40B4-BE49-F238E27FC236}">
              <a16:creationId xmlns:a16="http://schemas.microsoft.com/office/drawing/2014/main" id="{00000000-0008-0000-0500-0000A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2982" name="Text Box 15">
          <a:extLst>
            <a:ext uri="{FF2B5EF4-FFF2-40B4-BE49-F238E27FC236}">
              <a16:creationId xmlns:a16="http://schemas.microsoft.com/office/drawing/2014/main" id="{00000000-0008-0000-0500-0000A6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83" name="Text Box 16">
          <a:extLst>
            <a:ext uri="{FF2B5EF4-FFF2-40B4-BE49-F238E27FC236}">
              <a16:creationId xmlns:a16="http://schemas.microsoft.com/office/drawing/2014/main" id="{00000000-0008-0000-0500-0000A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84" name="Text Box 17">
          <a:extLst>
            <a:ext uri="{FF2B5EF4-FFF2-40B4-BE49-F238E27FC236}">
              <a16:creationId xmlns:a16="http://schemas.microsoft.com/office/drawing/2014/main" id="{00000000-0008-0000-0500-0000A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85" name="Text Box 18">
          <a:extLst>
            <a:ext uri="{FF2B5EF4-FFF2-40B4-BE49-F238E27FC236}">
              <a16:creationId xmlns:a16="http://schemas.microsoft.com/office/drawing/2014/main" id="{00000000-0008-0000-0500-0000A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86" name="Text Box 19">
          <a:extLst>
            <a:ext uri="{FF2B5EF4-FFF2-40B4-BE49-F238E27FC236}">
              <a16:creationId xmlns:a16="http://schemas.microsoft.com/office/drawing/2014/main" id="{00000000-0008-0000-0500-0000A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87" name="Text Box 16">
          <a:extLst>
            <a:ext uri="{FF2B5EF4-FFF2-40B4-BE49-F238E27FC236}">
              <a16:creationId xmlns:a16="http://schemas.microsoft.com/office/drawing/2014/main" id="{00000000-0008-0000-0500-0000A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88" name="Text Box 17">
          <a:extLst>
            <a:ext uri="{FF2B5EF4-FFF2-40B4-BE49-F238E27FC236}">
              <a16:creationId xmlns:a16="http://schemas.microsoft.com/office/drawing/2014/main" id="{00000000-0008-0000-0500-0000A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89" name="Text Box 18">
          <a:extLst>
            <a:ext uri="{FF2B5EF4-FFF2-40B4-BE49-F238E27FC236}">
              <a16:creationId xmlns:a16="http://schemas.microsoft.com/office/drawing/2014/main" id="{00000000-0008-0000-0500-0000A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0" name="Text Box 16">
          <a:extLst>
            <a:ext uri="{FF2B5EF4-FFF2-40B4-BE49-F238E27FC236}">
              <a16:creationId xmlns:a16="http://schemas.microsoft.com/office/drawing/2014/main" id="{00000000-0008-0000-0500-0000A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1" name="Text Box 17">
          <a:extLst>
            <a:ext uri="{FF2B5EF4-FFF2-40B4-BE49-F238E27FC236}">
              <a16:creationId xmlns:a16="http://schemas.microsoft.com/office/drawing/2014/main" id="{00000000-0008-0000-0500-0000A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2" name="Text Box 18">
          <a:extLst>
            <a:ext uri="{FF2B5EF4-FFF2-40B4-BE49-F238E27FC236}">
              <a16:creationId xmlns:a16="http://schemas.microsoft.com/office/drawing/2014/main" id="{00000000-0008-0000-0500-0000B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3" name="Text Box 19">
          <a:extLst>
            <a:ext uri="{FF2B5EF4-FFF2-40B4-BE49-F238E27FC236}">
              <a16:creationId xmlns:a16="http://schemas.microsoft.com/office/drawing/2014/main" id="{00000000-0008-0000-0500-0000B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4" name="Text Box 16">
          <a:extLst>
            <a:ext uri="{FF2B5EF4-FFF2-40B4-BE49-F238E27FC236}">
              <a16:creationId xmlns:a16="http://schemas.microsoft.com/office/drawing/2014/main" id="{00000000-0008-0000-0500-0000B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5" name="Text Box 17">
          <a:extLst>
            <a:ext uri="{FF2B5EF4-FFF2-40B4-BE49-F238E27FC236}">
              <a16:creationId xmlns:a16="http://schemas.microsoft.com/office/drawing/2014/main" id="{00000000-0008-0000-0500-0000B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6" name="Text Box 18">
          <a:extLst>
            <a:ext uri="{FF2B5EF4-FFF2-40B4-BE49-F238E27FC236}">
              <a16:creationId xmlns:a16="http://schemas.microsoft.com/office/drawing/2014/main" id="{00000000-0008-0000-0500-0000B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7" name="Text Box 19">
          <a:extLst>
            <a:ext uri="{FF2B5EF4-FFF2-40B4-BE49-F238E27FC236}">
              <a16:creationId xmlns:a16="http://schemas.microsoft.com/office/drawing/2014/main" id="{00000000-0008-0000-0500-0000B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56743"/>
    <xdr:sp macro="" textlink="">
      <xdr:nvSpPr>
        <xdr:cNvPr id="2998" name="Text Box 15">
          <a:extLst>
            <a:ext uri="{FF2B5EF4-FFF2-40B4-BE49-F238E27FC236}">
              <a16:creationId xmlns:a16="http://schemas.microsoft.com/office/drawing/2014/main" id="{00000000-0008-0000-0500-0000B60B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2999" name="Text Box 15">
          <a:extLst>
            <a:ext uri="{FF2B5EF4-FFF2-40B4-BE49-F238E27FC236}">
              <a16:creationId xmlns:a16="http://schemas.microsoft.com/office/drawing/2014/main" id="{00000000-0008-0000-0500-0000B7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3001" name="Text Box 15">
          <a:extLst>
            <a:ext uri="{FF2B5EF4-FFF2-40B4-BE49-F238E27FC236}">
              <a16:creationId xmlns:a16="http://schemas.microsoft.com/office/drawing/2014/main" id="{00000000-0008-0000-0500-0000B9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3002" name="Text Box 15">
          <a:extLst>
            <a:ext uri="{FF2B5EF4-FFF2-40B4-BE49-F238E27FC236}">
              <a16:creationId xmlns:a16="http://schemas.microsoft.com/office/drawing/2014/main" id="{00000000-0008-0000-0500-0000BA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213632"/>
    <xdr:sp macro="" textlink="">
      <xdr:nvSpPr>
        <xdr:cNvPr id="3003" name="Text Box 15">
          <a:extLst>
            <a:ext uri="{FF2B5EF4-FFF2-40B4-BE49-F238E27FC236}">
              <a16:creationId xmlns:a16="http://schemas.microsoft.com/office/drawing/2014/main" id="{00000000-0008-0000-0500-0000BB0B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04" name="Text Box 16">
          <a:extLst>
            <a:ext uri="{FF2B5EF4-FFF2-40B4-BE49-F238E27FC236}">
              <a16:creationId xmlns:a16="http://schemas.microsoft.com/office/drawing/2014/main" id="{00000000-0008-0000-0500-0000B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05" name="Text Box 17">
          <a:extLst>
            <a:ext uri="{FF2B5EF4-FFF2-40B4-BE49-F238E27FC236}">
              <a16:creationId xmlns:a16="http://schemas.microsoft.com/office/drawing/2014/main" id="{00000000-0008-0000-0500-0000B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06" name="Text Box 18">
          <a:extLst>
            <a:ext uri="{FF2B5EF4-FFF2-40B4-BE49-F238E27FC236}">
              <a16:creationId xmlns:a16="http://schemas.microsoft.com/office/drawing/2014/main" id="{00000000-0008-0000-0500-0000B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07" name="Text Box 19">
          <a:extLst>
            <a:ext uri="{FF2B5EF4-FFF2-40B4-BE49-F238E27FC236}">
              <a16:creationId xmlns:a16="http://schemas.microsoft.com/office/drawing/2014/main" id="{00000000-0008-0000-0500-0000BF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08" name="Text Box 16">
          <a:extLst>
            <a:ext uri="{FF2B5EF4-FFF2-40B4-BE49-F238E27FC236}">
              <a16:creationId xmlns:a16="http://schemas.microsoft.com/office/drawing/2014/main" id="{00000000-0008-0000-0500-0000C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09" name="Text Box 17">
          <a:extLst>
            <a:ext uri="{FF2B5EF4-FFF2-40B4-BE49-F238E27FC236}">
              <a16:creationId xmlns:a16="http://schemas.microsoft.com/office/drawing/2014/main" id="{00000000-0008-0000-0500-0000C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10" name="Text Box 18">
          <a:extLst>
            <a:ext uri="{FF2B5EF4-FFF2-40B4-BE49-F238E27FC236}">
              <a16:creationId xmlns:a16="http://schemas.microsoft.com/office/drawing/2014/main" id="{00000000-0008-0000-0500-0000C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11" name="Text Box 19">
          <a:extLst>
            <a:ext uri="{FF2B5EF4-FFF2-40B4-BE49-F238E27FC236}">
              <a16:creationId xmlns:a16="http://schemas.microsoft.com/office/drawing/2014/main" id="{00000000-0008-0000-0500-0000C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3012" name="Text Box 16">
          <a:extLst>
            <a:ext uri="{FF2B5EF4-FFF2-40B4-BE49-F238E27FC236}">
              <a16:creationId xmlns:a16="http://schemas.microsoft.com/office/drawing/2014/main" id="{00000000-0008-0000-0500-0000C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3013" name="Text Box 17">
          <a:extLst>
            <a:ext uri="{FF2B5EF4-FFF2-40B4-BE49-F238E27FC236}">
              <a16:creationId xmlns:a16="http://schemas.microsoft.com/office/drawing/2014/main" id="{00000000-0008-0000-0500-0000C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3014" name="Text Box 18">
          <a:extLst>
            <a:ext uri="{FF2B5EF4-FFF2-40B4-BE49-F238E27FC236}">
              <a16:creationId xmlns:a16="http://schemas.microsoft.com/office/drawing/2014/main" id="{00000000-0008-0000-0500-0000C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3015" name="Text Box 19">
          <a:extLst>
            <a:ext uri="{FF2B5EF4-FFF2-40B4-BE49-F238E27FC236}">
              <a16:creationId xmlns:a16="http://schemas.microsoft.com/office/drawing/2014/main" id="{00000000-0008-0000-0500-0000C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016" name="Text Box 15">
          <a:extLst>
            <a:ext uri="{FF2B5EF4-FFF2-40B4-BE49-F238E27FC236}">
              <a16:creationId xmlns:a16="http://schemas.microsoft.com/office/drawing/2014/main" id="{00000000-0008-0000-0500-0000C8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17" name="Text Box 16">
          <a:extLst>
            <a:ext uri="{FF2B5EF4-FFF2-40B4-BE49-F238E27FC236}">
              <a16:creationId xmlns:a16="http://schemas.microsoft.com/office/drawing/2014/main" id="{00000000-0008-0000-0500-0000C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18" name="Text Box 17">
          <a:extLst>
            <a:ext uri="{FF2B5EF4-FFF2-40B4-BE49-F238E27FC236}">
              <a16:creationId xmlns:a16="http://schemas.microsoft.com/office/drawing/2014/main" id="{00000000-0008-0000-0500-0000C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19" name="Text Box 18">
          <a:extLst>
            <a:ext uri="{FF2B5EF4-FFF2-40B4-BE49-F238E27FC236}">
              <a16:creationId xmlns:a16="http://schemas.microsoft.com/office/drawing/2014/main" id="{00000000-0008-0000-0500-0000C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20" name="Text Box 19">
          <a:extLst>
            <a:ext uri="{FF2B5EF4-FFF2-40B4-BE49-F238E27FC236}">
              <a16:creationId xmlns:a16="http://schemas.microsoft.com/office/drawing/2014/main" id="{00000000-0008-0000-0500-0000C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76</xdr:row>
      <xdr:rowOff>504825</xdr:rowOff>
    </xdr:from>
    <xdr:ext cx="95250" cy="442269"/>
    <xdr:sp macro="" textlink="">
      <xdr:nvSpPr>
        <xdr:cNvPr id="3021" name="Text Box 15">
          <a:extLst>
            <a:ext uri="{FF2B5EF4-FFF2-40B4-BE49-F238E27FC236}">
              <a16:creationId xmlns:a16="http://schemas.microsoft.com/office/drawing/2014/main" id="{00000000-0008-0000-0500-0000CD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22" name="Text Box 16">
          <a:extLst>
            <a:ext uri="{FF2B5EF4-FFF2-40B4-BE49-F238E27FC236}">
              <a16:creationId xmlns:a16="http://schemas.microsoft.com/office/drawing/2014/main" id="{00000000-0008-0000-0500-0000C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23" name="Text Box 17">
          <a:extLst>
            <a:ext uri="{FF2B5EF4-FFF2-40B4-BE49-F238E27FC236}">
              <a16:creationId xmlns:a16="http://schemas.microsoft.com/office/drawing/2014/main" id="{00000000-0008-0000-0500-0000C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24" name="Text Box 18">
          <a:extLst>
            <a:ext uri="{FF2B5EF4-FFF2-40B4-BE49-F238E27FC236}">
              <a16:creationId xmlns:a16="http://schemas.microsoft.com/office/drawing/2014/main" id="{00000000-0008-0000-0500-0000D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25" name="Text Box 16">
          <a:extLst>
            <a:ext uri="{FF2B5EF4-FFF2-40B4-BE49-F238E27FC236}">
              <a16:creationId xmlns:a16="http://schemas.microsoft.com/office/drawing/2014/main" id="{00000000-0008-0000-0500-0000D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26" name="Text Box 17">
          <a:extLst>
            <a:ext uri="{FF2B5EF4-FFF2-40B4-BE49-F238E27FC236}">
              <a16:creationId xmlns:a16="http://schemas.microsoft.com/office/drawing/2014/main" id="{00000000-0008-0000-0500-0000D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27" name="Text Box 18">
          <a:extLst>
            <a:ext uri="{FF2B5EF4-FFF2-40B4-BE49-F238E27FC236}">
              <a16:creationId xmlns:a16="http://schemas.microsoft.com/office/drawing/2014/main" id="{00000000-0008-0000-0500-0000D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28" name="Text Box 19">
          <a:extLst>
            <a:ext uri="{FF2B5EF4-FFF2-40B4-BE49-F238E27FC236}">
              <a16:creationId xmlns:a16="http://schemas.microsoft.com/office/drawing/2014/main" id="{00000000-0008-0000-0500-0000D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29" name="Text Box 16">
          <a:extLst>
            <a:ext uri="{FF2B5EF4-FFF2-40B4-BE49-F238E27FC236}">
              <a16:creationId xmlns:a16="http://schemas.microsoft.com/office/drawing/2014/main" id="{00000000-0008-0000-0500-0000D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30" name="Text Box 17">
          <a:extLst>
            <a:ext uri="{FF2B5EF4-FFF2-40B4-BE49-F238E27FC236}">
              <a16:creationId xmlns:a16="http://schemas.microsoft.com/office/drawing/2014/main" id="{00000000-0008-0000-0500-0000D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31" name="Text Box 18">
          <a:extLst>
            <a:ext uri="{FF2B5EF4-FFF2-40B4-BE49-F238E27FC236}">
              <a16:creationId xmlns:a16="http://schemas.microsoft.com/office/drawing/2014/main" id="{00000000-0008-0000-0500-0000D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80</xdr:row>
      <xdr:rowOff>170392</xdr:rowOff>
    </xdr:from>
    <xdr:ext cx="95250" cy="213632"/>
    <xdr:sp macro="" textlink="">
      <xdr:nvSpPr>
        <xdr:cNvPr id="3032" name="Text Box 15">
          <a:extLst>
            <a:ext uri="{FF2B5EF4-FFF2-40B4-BE49-F238E27FC236}">
              <a16:creationId xmlns:a16="http://schemas.microsoft.com/office/drawing/2014/main" id="{00000000-0008-0000-0500-0000D8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33" name="Text Box 16">
          <a:extLst>
            <a:ext uri="{FF2B5EF4-FFF2-40B4-BE49-F238E27FC236}">
              <a16:creationId xmlns:a16="http://schemas.microsoft.com/office/drawing/2014/main" id="{00000000-0008-0000-0500-0000D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34" name="Text Box 17">
          <a:extLst>
            <a:ext uri="{FF2B5EF4-FFF2-40B4-BE49-F238E27FC236}">
              <a16:creationId xmlns:a16="http://schemas.microsoft.com/office/drawing/2014/main" id="{00000000-0008-0000-0500-0000D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35" name="Text Box 18">
          <a:extLst>
            <a:ext uri="{FF2B5EF4-FFF2-40B4-BE49-F238E27FC236}">
              <a16:creationId xmlns:a16="http://schemas.microsoft.com/office/drawing/2014/main" id="{00000000-0008-0000-0500-0000D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36" name="Text Box 19">
          <a:extLst>
            <a:ext uri="{FF2B5EF4-FFF2-40B4-BE49-F238E27FC236}">
              <a16:creationId xmlns:a16="http://schemas.microsoft.com/office/drawing/2014/main" id="{00000000-0008-0000-0500-0000D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37" name="Text Box 16">
          <a:extLst>
            <a:ext uri="{FF2B5EF4-FFF2-40B4-BE49-F238E27FC236}">
              <a16:creationId xmlns:a16="http://schemas.microsoft.com/office/drawing/2014/main" id="{00000000-0008-0000-0500-0000D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38" name="Text Box 17">
          <a:extLst>
            <a:ext uri="{FF2B5EF4-FFF2-40B4-BE49-F238E27FC236}">
              <a16:creationId xmlns:a16="http://schemas.microsoft.com/office/drawing/2014/main" id="{00000000-0008-0000-0500-0000D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39" name="Text Box 18">
          <a:extLst>
            <a:ext uri="{FF2B5EF4-FFF2-40B4-BE49-F238E27FC236}">
              <a16:creationId xmlns:a16="http://schemas.microsoft.com/office/drawing/2014/main" id="{00000000-0008-0000-0500-0000D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40" name="Text Box 19">
          <a:extLst>
            <a:ext uri="{FF2B5EF4-FFF2-40B4-BE49-F238E27FC236}">
              <a16:creationId xmlns:a16="http://schemas.microsoft.com/office/drawing/2014/main" id="{00000000-0008-0000-0500-0000E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95250" cy="171450"/>
    <xdr:sp macro="" textlink="">
      <xdr:nvSpPr>
        <xdr:cNvPr id="3041" name="Text Box 16">
          <a:extLst>
            <a:ext uri="{FF2B5EF4-FFF2-40B4-BE49-F238E27FC236}">
              <a16:creationId xmlns:a16="http://schemas.microsoft.com/office/drawing/2014/main" id="{00000000-0008-0000-0500-0000E1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95250" cy="171450"/>
    <xdr:sp macro="" textlink="">
      <xdr:nvSpPr>
        <xdr:cNvPr id="3042" name="Text Box 17">
          <a:extLst>
            <a:ext uri="{FF2B5EF4-FFF2-40B4-BE49-F238E27FC236}">
              <a16:creationId xmlns:a16="http://schemas.microsoft.com/office/drawing/2014/main" id="{00000000-0008-0000-0500-0000E2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95250" cy="171450"/>
    <xdr:sp macro="" textlink="">
      <xdr:nvSpPr>
        <xdr:cNvPr id="3043" name="Text Box 18">
          <a:extLst>
            <a:ext uri="{FF2B5EF4-FFF2-40B4-BE49-F238E27FC236}">
              <a16:creationId xmlns:a16="http://schemas.microsoft.com/office/drawing/2014/main" id="{00000000-0008-0000-0500-0000E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95250" cy="171450"/>
    <xdr:sp macro="" textlink="">
      <xdr:nvSpPr>
        <xdr:cNvPr id="3044" name="Text Box 19">
          <a:extLst>
            <a:ext uri="{FF2B5EF4-FFF2-40B4-BE49-F238E27FC236}">
              <a16:creationId xmlns:a16="http://schemas.microsoft.com/office/drawing/2014/main" id="{00000000-0008-0000-0500-0000E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045" name="Text Box 15">
          <a:extLst>
            <a:ext uri="{FF2B5EF4-FFF2-40B4-BE49-F238E27FC236}">
              <a16:creationId xmlns:a16="http://schemas.microsoft.com/office/drawing/2014/main" id="{00000000-0008-0000-0500-0000E5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46" name="Text Box 16">
          <a:extLst>
            <a:ext uri="{FF2B5EF4-FFF2-40B4-BE49-F238E27FC236}">
              <a16:creationId xmlns:a16="http://schemas.microsoft.com/office/drawing/2014/main" id="{00000000-0008-0000-0500-0000E6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47" name="Text Box 17">
          <a:extLst>
            <a:ext uri="{FF2B5EF4-FFF2-40B4-BE49-F238E27FC236}">
              <a16:creationId xmlns:a16="http://schemas.microsoft.com/office/drawing/2014/main" id="{00000000-0008-0000-0500-0000E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48" name="Text Box 18">
          <a:extLst>
            <a:ext uri="{FF2B5EF4-FFF2-40B4-BE49-F238E27FC236}">
              <a16:creationId xmlns:a16="http://schemas.microsoft.com/office/drawing/2014/main" id="{00000000-0008-0000-0500-0000E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49" name="Text Box 19">
          <a:extLst>
            <a:ext uri="{FF2B5EF4-FFF2-40B4-BE49-F238E27FC236}">
              <a16:creationId xmlns:a16="http://schemas.microsoft.com/office/drawing/2014/main" id="{00000000-0008-0000-0500-0000E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50" name="Text Box 16">
          <a:extLst>
            <a:ext uri="{FF2B5EF4-FFF2-40B4-BE49-F238E27FC236}">
              <a16:creationId xmlns:a16="http://schemas.microsoft.com/office/drawing/2014/main" id="{00000000-0008-0000-0500-0000EA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51" name="Text Box 17">
          <a:extLst>
            <a:ext uri="{FF2B5EF4-FFF2-40B4-BE49-F238E27FC236}">
              <a16:creationId xmlns:a16="http://schemas.microsoft.com/office/drawing/2014/main" id="{00000000-0008-0000-0500-0000E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80</xdr:row>
      <xdr:rowOff>15875</xdr:rowOff>
    </xdr:from>
    <xdr:ext cx="95250" cy="171450"/>
    <xdr:sp macro="" textlink="">
      <xdr:nvSpPr>
        <xdr:cNvPr id="3052" name="Text Box 18">
          <a:extLst>
            <a:ext uri="{FF2B5EF4-FFF2-40B4-BE49-F238E27FC236}">
              <a16:creationId xmlns:a16="http://schemas.microsoft.com/office/drawing/2014/main" id="{00000000-0008-0000-0500-0000EC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53" name="Text Box 16">
          <a:extLst>
            <a:ext uri="{FF2B5EF4-FFF2-40B4-BE49-F238E27FC236}">
              <a16:creationId xmlns:a16="http://schemas.microsoft.com/office/drawing/2014/main" id="{00000000-0008-0000-0500-0000ED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54" name="Text Box 17">
          <a:extLst>
            <a:ext uri="{FF2B5EF4-FFF2-40B4-BE49-F238E27FC236}">
              <a16:creationId xmlns:a16="http://schemas.microsoft.com/office/drawing/2014/main" id="{00000000-0008-0000-0500-0000E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55" name="Text Box 18">
          <a:extLst>
            <a:ext uri="{FF2B5EF4-FFF2-40B4-BE49-F238E27FC236}">
              <a16:creationId xmlns:a16="http://schemas.microsoft.com/office/drawing/2014/main" id="{00000000-0008-0000-0500-0000E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56" name="Text Box 19">
          <a:extLst>
            <a:ext uri="{FF2B5EF4-FFF2-40B4-BE49-F238E27FC236}">
              <a16:creationId xmlns:a16="http://schemas.microsoft.com/office/drawing/2014/main" id="{00000000-0008-0000-0500-0000F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57" name="Text Box 16">
          <a:extLst>
            <a:ext uri="{FF2B5EF4-FFF2-40B4-BE49-F238E27FC236}">
              <a16:creationId xmlns:a16="http://schemas.microsoft.com/office/drawing/2014/main" id="{00000000-0008-0000-0500-0000F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80</xdr:row>
      <xdr:rowOff>170392</xdr:rowOff>
    </xdr:from>
    <xdr:ext cx="95250" cy="213632"/>
    <xdr:sp macro="" textlink="">
      <xdr:nvSpPr>
        <xdr:cNvPr id="3058" name="Text Box 15">
          <a:extLst>
            <a:ext uri="{FF2B5EF4-FFF2-40B4-BE49-F238E27FC236}">
              <a16:creationId xmlns:a16="http://schemas.microsoft.com/office/drawing/2014/main" id="{00000000-0008-0000-0500-0000F2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8496"/>
    <xdr:sp macro="" textlink="">
      <xdr:nvSpPr>
        <xdr:cNvPr id="3059" name="Text Box 15">
          <a:extLst>
            <a:ext uri="{FF2B5EF4-FFF2-40B4-BE49-F238E27FC236}">
              <a16:creationId xmlns:a16="http://schemas.microsoft.com/office/drawing/2014/main" id="{00000000-0008-0000-0500-0000F3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504825</xdr:rowOff>
    </xdr:from>
    <xdr:ext cx="95250" cy="442269"/>
    <xdr:sp macro="" textlink="">
      <xdr:nvSpPr>
        <xdr:cNvPr id="3060" name="Text Box 15">
          <a:extLst>
            <a:ext uri="{FF2B5EF4-FFF2-40B4-BE49-F238E27FC236}">
              <a16:creationId xmlns:a16="http://schemas.microsoft.com/office/drawing/2014/main" id="{00000000-0008-0000-0500-0000F4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3062" name="Text Box 15">
          <a:extLst>
            <a:ext uri="{FF2B5EF4-FFF2-40B4-BE49-F238E27FC236}">
              <a16:creationId xmlns:a16="http://schemas.microsoft.com/office/drawing/2014/main" id="{00000000-0008-0000-0500-0000F6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331"/>
    <xdr:sp macro="" textlink="">
      <xdr:nvSpPr>
        <xdr:cNvPr id="3063" name="Text Box 15">
          <a:extLst>
            <a:ext uri="{FF2B5EF4-FFF2-40B4-BE49-F238E27FC236}">
              <a16:creationId xmlns:a16="http://schemas.microsoft.com/office/drawing/2014/main" id="{00000000-0008-0000-0500-0000F7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80</xdr:row>
      <xdr:rowOff>170392</xdr:rowOff>
    </xdr:from>
    <xdr:ext cx="95250" cy="213632"/>
    <xdr:sp macro="" textlink="">
      <xdr:nvSpPr>
        <xdr:cNvPr id="3064" name="Text Box 15">
          <a:extLst>
            <a:ext uri="{FF2B5EF4-FFF2-40B4-BE49-F238E27FC236}">
              <a16:creationId xmlns:a16="http://schemas.microsoft.com/office/drawing/2014/main" id="{00000000-0008-0000-0500-0000F8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65" name="Text Box 16">
          <a:extLst>
            <a:ext uri="{FF2B5EF4-FFF2-40B4-BE49-F238E27FC236}">
              <a16:creationId xmlns:a16="http://schemas.microsoft.com/office/drawing/2014/main" id="{00000000-0008-0000-0500-0000F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66" name="Text Box 17">
          <a:extLst>
            <a:ext uri="{FF2B5EF4-FFF2-40B4-BE49-F238E27FC236}">
              <a16:creationId xmlns:a16="http://schemas.microsoft.com/office/drawing/2014/main" id="{00000000-0008-0000-0500-0000F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67" name="Text Box 18">
          <a:extLst>
            <a:ext uri="{FF2B5EF4-FFF2-40B4-BE49-F238E27FC236}">
              <a16:creationId xmlns:a16="http://schemas.microsoft.com/office/drawing/2014/main" id="{00000000-0008-0000-0500-0000F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68" name="Text Box 19">
          <a:extLst>
            <a:ext uri="{FF2B5EF4-FFF2-40B4-BE49-F238E27FC236}">
              <a16:creationId xmlns:a16="http://schemas.microsoft.com/office/drawing/2014/main" id="{00000000-0008-0000-0500-0000F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69" name="Text Box 16">
          <a:extLst>
            <a:ext uri="{FF2B5EF4-FFF2-40B4-BE49-F238E27FC236}">
              <a16:creationId xmlns:a16="http://schemas.microsoft.com/office/drawing/2014/main" id="{00000000-0008-0000-0500-0000F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70" name="Text Box 17">
          <a:extLst>
            <a:ext uri="{FF2B5EF4-FFF2-40B4-BE49-F238E27FC236}">
              <a16:creationId xmlns:a16="http://schemas.microsoft.com/office/drawing/2014/main" id="{00000000-0008-0000-0500-0000F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71" name="Text Box 18">
          <a:extLst>
            <a:ext uri="{FF2B5EF4-FFF2-40B4-BE49-F238E27FC236}">
              <a16:creationId xmlns:a16="http://schemas.microsoft.com/office/drawing/2014/main" id="{00000000-0008-0000-0500-0000F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72" name="Text Box 19">
          <a:extLst>
            <a:ext uri="{FF2B5EF4-FFF2-40B4-BE49-F238E27FC236}">
              <a16:creationId xmlns:a16="http://schemas.microsoft.com/office/drawing/2014/main" id="{00000000-0008-0000-0500-00000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073" name="Text Box 16">
          <a:extLst>
            <a:ext uri="{FF2B5EF4-FFF2-40B4-BE49-F238E27FC236}">
              <a16:creationId xmlns:a16="http://schemas.microsoft.com/office/drawing/2014/main" id="{00000000-0008-0000-0500-00000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074" name="Text Box 17">
          <a:extLst>
            <a:ext uri="{FF2B5EF4-FFF2-40B4-BE49-F238E27FC236}">
              <a16:creationId xmlns:a16="http://schemas.microsoft.com/office/drawing/2014/main" id="{00000000-0008-0000-0500-00000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075" name="Text Box 18">
          <a:extLst>
            <a:ext uri="{FF2B5EF4-FFF2-40B4-BE49-F238E27FC236}">
              <a16:creationId xmlns:a16="http://schemas.microsoft.com/office/drawing/2014/main" id="{00000000-0008-0000-0500-00000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076" name="Text Box 19">
          <a:extLst>
            <a:ext uri="{FF2B5EF4-FFF2-40B4-BE49-F238E27FC236}">
              <a16:creationId xmlns:a16="http://schemas.microsoft.com/office/drawing/2014/main" id="{00000000-0008-0000-0500-00000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014"/>
    <xdr:sp macro="" textlink="">
      <xdr:nvSpPr>
        <xdr:cNvPr id="3077" name="Text Box 15">
          <a:extLst>
            <a:ext uri="{FF2B5EF4-FFF2-40B4-BE49-F238E27FC236}">
              <a16:creationId xmlns:a16="http://schemas.microsoft.com/office/drawing/2014/main" id="{00000000-0008-0000-0500-000005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78" name="Text Box 16">
          <a:extLst>
            <a:ext uri="{FF2B5EF4-FFF2-40B4-BE49-F238E27FC236}">
              <a16:creationId xmlns:a16="http://schemas.microsoft.com/office/drawing/2014/main" id="{00000000-0008-0000-0500-00000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79" name="Text Box 17">
          <a:extLst>
            <a:ext uri="{FF2B5EF4-FFF2-40B4-BE49-F238E27FC236}">
              <a16:creationId xmlns:a16="http://schemas.microsoft.com/office/drawing/2014/main" id="{00000000-0008-0000-0500-00000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80" name="Text Box 18">
          <a:extLst>
            <a:ext uri="{FF2B5EF4-FFF2-40B4-BE49-F238E27FC236}">
              <a16:creationId xmlns:a16="http://schemas.microsoft.com/office/drawing/2014/main" id="{00000000-0008-0000-0500-00000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81" name="Text Box 19">
          <a:extLst>
            <a:ext uri="{FF2B5EF4-FFF2-40B4-BE49-F238E27FC236}">
              <a16:creationId xmlns:a16="http://schemas.microsoft.com/office/drawing/2014/main" id="{00000000-0008-0000-0500-00000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82" name="Text Box 16">
          <a:extLst>
            <a:ext uri="{FF2B5EF4-FFF2-40B4-BE49-F238E27FC236}">
              <a16:creationId xmlns:a16="http://schemas.microsoft.com/office/drawing/2014/main" id="{00000000-0008-0000-0500-00000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83" name="Text Box 17">
          <a:extLst>
            <a:ext uri="{FF2B5EF4-FFF2-40B4-BE49-F238E27FC236}">
              <a16:creationId xmlns:a16="http://schemas.microsoft.com/office/drawing/2014/main" id="{00000000-0008-0000-0500-00000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84" name="Text Box 18">
          <a:extLst>
            <a:ext uri="{FF2B5EF4-FFF2-40B4-BE49-F238E27FC236}">
              <a16:creationId xmlns:a16="http://schemas.microsoft.com/office/drawing/2014/main" id="{00000000-0008-0000-0500-00000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85" name="Text Box 16">
          <a:extLst>
            <a:ext uri="{FF2B5EF4-FFF2-40B4-BE49-F238E27FC236}">
              <a16:creationId xmlns:a16="http://schemas.microsoft.com/office/drawing/2014/main" id="{00000000-0008-0000-0500-00000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86" name="Text Box 17">
          <a:extLst>
            <a:ext uri="{FF2B5EF4-FFF2-40B4-BE49-F238E27FC236}">
              <a16:creationId xmlns:a16="http://schemas.microsoft.com/office/drawing/2014/main" id="{00000000-0008-0000-0500-00000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87" name="Text Box 18">
          <a:extLst>
            <a:ext uri="{FF2B5EF4-FFF2-40B4-BE49-F238E27FC236}">
              <a16:creationId xmlns:a16="http://schemas.microsoft.com/office/drawing/2014/main" id="{00000000-0008-0000-0500-00000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88" name="Text Box 19">
          <a:extLst>
            <a:ext uri="{FF2B5EF4-FFF2-40B4-BE49-F238E27FC236}">
              <a16:creationId xmlns:a16="http://schemas.microsoft.com/office/drawing/2014/main" id="{00000000-0008-0000-0500-00001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89" name="Text Box 16">
          <a:extLst>
            <a:ext uri="{FF2B5EF4-FFF2-40B4-BE49-F238E27FC236}">
              <a16:creationId xmlns:a16="http://schemas.microsoft.com/office/drawing/2014/main" id="{00000000-0008-0000-0500-00001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90" name="Text Box 17">
          <a:extLst>
            <a:ext uri="{FF2B5EF4-FFF2-40B4-BE49-F238E27FC236}">
              <a16:creationId xmlns:a16="http://schemas.microsoft.com/office/drawing/2014/main" id="{00000000-0008-0000-0500-00001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91" name="Text Box 18">
          <a:extLst>
            <a:ext uri="{FF2B5EF4-FFF2-40B4-BE49-F238E27FC236}">
              <a16:creationId xmlns:a16="http://schemas.microsoft.com/office/drawing/2014/main" id="{00000000-0008-0000-0500-00001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92" name="Text Box 19">
          <a:extLst>
            <a:ext uri="{FF2B5EF4-FFF2-40B4-BE49-F238E27FC236}">
              <a16:creationId xmlns:a16="http://schemas.microsoft.com/office/drawing/2014/main" id="{00000000-0008-0000-0500-00001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56743"/>
    <xdr:sp macro="" textlink="">
      <xdr:nvSpPr>
        <xdr:cNvPr id="3093" name="Text Box 15">
          <a:extLst>
            <a:ext uri="{FF2B5EF4-FFF2-40B4-BE49-F238E27FC236}">
              <a16:creationId xmlns:a16="http://schemas.microsoft.com/office/drawing/2014/main" id="{00000000-0008-0000-0500-000015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504825</xdr:rowOff>
    </xdr:from>
    <xdr:ext cx="95250" cy="442269"/>
    <xdr:sp macro="" textlink="">
      <xdr:nvSpPr>
        <xdr:cNvPr id="3094" name="Text Box 15">
          <a:extLst>
            <a:ext uri="{FF2B5EF4-FFF2-40B4-BE49-F238E27FC236}">
              <a16:creationId xmlns:a16="http://schemas.microsoft.com/office/drawing/2014/main" id="{00000000-0008-0000-0500-000016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3096" name="Text Box 15">
          <a:extLst>
            <a:ext uri="{FF2B5EF4-FFF2-40B4-BE49-F238E27FC236}">
              <a16:creationId xmlns:a16="http://schemas.microsoft.com/office/drawing/2014/main" id="{00000000-0008-0000-0500-000018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331"/>
    <xdr:sp macro="" textlink="">
      <xdr:nvSpPr>
        <xdr:cNvPr id="3097" name="Text Box 15">
          <a:extLst>
            <a:ext uri="{FF2B5EF4-FFF2-40B4-BE49-F238E27FC236}">
              <a16:creationId xmlns:a16="http://schemas.microsoft.com/office/drawing/2014/main" id="{00000000-0008-0000-0500-000019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504825</xdr:rowOff>
    </xdr:from>
    <xdr:ext cx="95250" cy="213632"/>
    <xdr:sp macro="" textlink="">
      <xdr:nvSpPr>
        <xdr:cNvPr id="3098" name="Text Box 15">
          <a:extLst>
            <a:ext uri="{FF2B5EF4-FFF2-40B4-BE49-F238E27FC236}">
              <a16:creationId xmlns:a16="http://schemas.microsoft.com/office/drawing/2014/main" id="{00000000-0008-0000-0500-00001A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99" name="Text Box 16">
          <a:extLst>
            <a:ext uri="{FF2B5EF4-FFF2-40B4-BE49-F238E27FC236}">
              <a16:creationId xmlns:a16="http://schemas.microsoft.com/office/drawing/2014/main" id="{00000000-0008-0000-0500-00001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00" name="Text Box 17">
          <a:extLst>
            <a:ext uri="{FF2B5EF4-FFF2-40B4-BE49-F238E27FC236}">
              <a16:creationId xmlns:a16="http://schemas.microsoft.com/office/drawing/2014/main" id="{00000000-0008-0000-0500-00001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01" name="Text Box 18">
          <a:extLst>
            <a:ext uri="{FF2B5EF4-FFF2-40B4-BE49-F238E27FC236}">
              <a16:creationId xmlns:a16="http://schemas.microsoft.com/office/drawing/2014/main" id="{00000000-0008-0000-0500-00001D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02" name="Text Box 19">
          <a:extLst>
            <a:ext uri="{FF2B5EF4-FFF2-40B4-BE49-F238E27FC236}">
              <a16:creationId xmlns:a16="http://schemas.microsoft.com/office/drawing/2014/main" id="{00000000-0008-0000-0500-00001E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03" name="Text Box 16">
          <a:extLst>
            <a:ext uri="{FF2B5EF4-FFF2-40B4-BE49-F238E27FC236}">
              <a16:creationId xmlns:a16="http://schemas.microsoft.com/office/drawing/2014/main" id="{00000000-0008-0000-0500-00001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04" name="Text Box 17">
          <a:extLst>
            <a:ext uri="{FF2B5EF4-FFF2-40B4-BE49-F238E27FC236}">
              <a16:creationId xmlns:a16="http://schemas.microsoft.com/office/drawing/2014/main" id="{00000000-0008-0000-0500-00002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05" name="Text Box 18">
          <a:extLst>
            <a:ext uri="{FF2B5EF4-FFF2-40B4-BE49-F238E27FC236}">
              <a16:creationId xmlns:a16="http://schemas.microsoft.com/office/drawing/2014/main" id="{00000000-0008-0000-0500-000021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06" name="Text Box 19">
          <a:extLst>
            <a:ext uri="{FF2B5EF4-FFF2-40B4-BE49-F238E27FC236}">
              <a16:creationId xmlns:a16="http://schemas.microsoft.com/office/drawing/2014/main" id="{00000000-0008-0000-0500-000022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107" name="Text Box 16">
          <a:extLst>
            <a:ext uri="{FF2B5EF4-FFF2-40B4-BE49-F238E27FC236}">
              <a16:creationId xmlns:a16="http://schemas.microsoft.com/office/drawing/2014/main" id="{00000000-0008-0000-0500-00002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108" name="Text Box 17">
          <a:extLst>
            <a:ext uri="{FF2B5EF4-FFF2-40B4-BE49-F238E27FC236}">
              <a16:creationId xmlns:a16="http://schemas.microsoft.com/office/drawing/2014/main" id="{00000000-0008-0000-0500-00002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109" name="Text Box 18">
          <a:extLst>
            <a:ext uri="{FF2B5EF4-FFF2-40B4-BE49-F238E27FC236}">
              <a16:creationId xmlns:a16="http://schemas.microsoft.com/office/drawing/2014/main" id="{00000000-0008-0000-0500-000025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110" name="Text Box 19">
          <a:extLst>
            <a:ext uri="{FF2B5EF4-FFF2-40B4-BE49-F238E27FC236}">
              <a16:creationId xmlns:a16="http://schemas.microsoft.com/office/drawing/2014/main" id="{00000000-0008-0000-0500-000026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014"/>
    <xdr:sp macro="" textlink="">
      <xdr:nvSpPr>
        <xdr:cNvPr id="3111" name="Text Box 15">
          <a:extLst>
            <a:ext uri="{FF2B5EF4-FFF2-40B4-BE49-F238E27FC236}">
              <a16:creationId xmlns:a16="http://schemas.microsoft.com/office/drawing/2014/main" id="{00000000-0008-0000-0500-000027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12" name="Text Box 16">
          <a:extLst>
            <a:ext uri="{FF2B5EF4-FFF2-40B4-BE49-F238E27FC236}">
              <a16:creationId xmlns:a16="http://schemas.microsoft.com/office/drawing/2014/main" id="{00000000-0008-0000-0500-00002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13" name="Text Box 17">
          <a:extLst>
            <a:ext uri="{FF2B5EF4-FFF2-40B4-BE49-F238E27FC236}">
              <a16:creationId xmlns:a16="http://schemas.microsoft.com/office/drawing/2014/main" id="{00000000-0008-0000-0500-00002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14" name="Text Box 18">
          <a:extLst>
            <a:ext uri="{FF2B5EF4-FFF2-40B4-BE49-F238E27FC236}">
              <a16:creationId xmlns:a16="http://schemas.microsoft.com/office/drawing/2014/main" id="{00000000-0008-0000-0500-00002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15" name="Text Box 19">
          <a:extLst>
            <a:ext uri="{FF2B5EF4-FFF2-40B4-BE49-F238E27FC236}">
              <a16:creationId xmlns:a16="http://schemas.microsoft.com/office/drawing/2014/main" id="{00000000-0008-0000-0500-00002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442269"/>
    <xdr:sp macro="" textlink="">
      <xdr:nvSpPr>
        <xdr:cNvPr id="3116" name="Text Box 15">
          <a:extLst>
            <a:ext uri="{FF2B5EF4-FFF2-40B4-BE49-F238E27FC236}">
              <a16:creationId xmlns:a16="http://schemas.microsoft.com/office/drawing/2014/main" id="{00000000-0008-0000-0500-00002C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17" name="Text Box 16">
          <a:extLst>
            <a:ext uri="{FF2B5EF4-FFF2-40B4-BE49-F238E27FC236}">
              <a16:creationId xmlns:a16="http://schemas.microsoft.com/office/drawing/2014/main" id="{00000000-0008-0000-0500-00002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18" name="Text Box 17">
          <a:extLst>
            <a:ext uri="{FF2B5EF4-FFF2-40B4-BE49-F238E27FC236}">
              <a16:creationId xmlns:a16="http://schemas.microsoft.com/office/drawing/2014/main" id="{00000000-0008-0000-0500-00002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19" name="Text Box 18">
          <a:extLst>
            <a:ext uri="{FF2B5EF4-FFF2-40B4-BE49-F238E27FC236}">
              <a16:creationId xmlns:a16="http://schemas.microsoft.com/office/drawing/2014/main" id="{00000000-0008-0000-0500-00002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0" name="Text Box 16">
          <a:extLst>
            <a:ext uri="{FF2B5EF4-FFF2-40B4-BE49-F238E27FC236}">
              <a16:creationId xmlns:a16="http://schemas.microsoft.com/office/drawing/2014/main" id="{00000000-0008-0000-0500-00003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1" name="Text Box 17">
          <a:extLst>
            <a:ext uri="{FF2B5EF4-FFF2-40B4-BE49-F238E27FC236}">
              <a16:creationId xmlns:a16="http://schemas.microsoft.com/office/drawing/2014/main" id="{00000000-0008-0000-0500-00003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2" name="Text Box 18">
          <a:extLst>
            <a:ext uri="{FF2B5EF4-FFF2-40B4-BE49-F238E27FC236}">
              <a16:creationId xmlns:a16="http://schemas.microsoft.com/office/drawing/2014/main" id="{00000000-0008-0000-0500-00003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3" name="Text Box 19">
          <a:extLst>
            <a:ext uri="{FF2B5EF4-FFF2-40B4-BE49-F238E27FC236}">
              <a16:creationId xmlns:a16="http://schemas.microsoft.com/office/drawing/2014/main" id="{00000000-0008-0000-0500-00003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4" name="Text Box 16">
          <a:extLst>
            <a:ext uri="{FF2B5EF4-FFF2-40B4-BE49-F238E27FC236}">
              <a16:creationId xmlns:a16="http://schemas.microsoft.com/office/drawing/2014/main" id="{00000000-0008-0000-0500-00003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5" name="Text Box 17">
          <a:extLst>
            <a:ext uri="{FF2B5EF4-FFF2-40B4-BE49-F238E27FC236}">
              <a16:creationId xmlns:a16="http://schemas.microsoft.com/office/drawing/2014/main" id="{00000000-0008-0000-0500-000035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6" name="Text Box 18">
          <a:extLst>
            <a:ext uri="{FF2B5EF4-FFF2-40B4-BE49-F238E27FC236}">
              <a16:creationId xmlns:a16="http://schemas.microsoft.com/office/drawing/2014/main" id="{00000000-0008-0000-0500-000036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127" name="Text Box 15">
          <a:extLst>
            <a:ext uri="{FF2B5EF4-FFF2-40B4-BE49-F238E27FC236}">
              <a16:creationId xmlns:a16="http://schemas.microsoft.com/office/drawing/2014/main" id="{00000000-0008-0000-0500-000037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28" name="Text Box 16">
          <a:extLst>
            <a:ext uri="{FF2B5EF4-FFF2-40B4-BE49-F238E27FC236}">
              <a16:creationId xmlns:a16="http://schemas.microsoft.com/office/drawing/2014/main" id="{00000000-0008-0000-0500-00003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29" name="Text Box 17">
          <a:extLst>
            <a:ext uri="{FF2B5EF4-FFF2-40B4-BE49-F238E27FC236}">
              <a16:creationId xmlns:a16="http://schemas.microsoft.com/office/drawing/2014/main" id="{00000000-0008-0000-0500-00003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30" name="Text Box 18">
          <a:extLst>
            <a:ext uri="{FF2B5EF4-FFF2-40B4-BE49-F238E27FC236}">
              <a16:creationId xmlns:a16="http://schemas.microsoft.com/office/drawing/2014/main" id="{00000000-0008-0000-0500-00003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31" name="Text Box 19">
          <a:extLst>
            <a:ext uri="{FF2B5EF4-FFF2-40B4-BE49-F238E27FC236}">
              <a16:creationId xmlns:a16="http://schemas.microsoft.com/office/drawing/2014/main" id="{00000000-0008-0000-0500-00003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32" name="Text Box 16">
          <a:extLst>
            <a:ext uri="{FF2B5EF4-FFF2-40B4-BE49-F238E27FC236}">
              <a16:creationId xmlns:a16="http://schemas.microsoft.com/office/drawing/2014/main" id="{00000000-0008-0000-0500-00003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33" name="Text Box 17">
          <a:extLst>
            <a:ext uri="{FF2B5EF4-FFF2-40B4-BE49-F238E27FC236}">
              <a16:creationId xmlns:a16="http://schemas.microsoft.com/office/drawing/2014/main" id="{00000000-0008-0000-0500-00003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34" name="Text Box 18">
          <a:extLst>
            <a:ext uri="{FF2B5EF4-FFF2-40B4-BE49-F238E27FC236}">
              <a16:creationId xmlns:a16="http://schemas.microsoft.com/office/drawing/2014/main" id="{00000000-0008-0000-0500-00003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35" name="Text Box 19">
          <a:extLst>
            <a:ext uri="{FF2B5EF4-FFF2-40B4-BE49-F238E27FC236}">
              <a16:creationId xmlns:a16="http://schemas.microsoft.com/office/drawing/2014/main" id="{00000000-0008-0000-0500-00003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95250" cy="171450"/>
    <xdr:sp macro="" textlink="">
      <xdr:nvSpPr>
        <xdr:cNvPr id="3136" name="Text Box 16">
          <a:extLst>
            <a:ext uri="{FF2B5EF4-FFF2-40B4-BE49-F238E27FC236}">
              <a16:creationId xmlns:a16="http://schemas.microsoft.com/office/drawing/2014/main" id="{00000000-0008-0000-0500-000040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95250" cy="171450"/>
    <xdr:sp macro="" textlink="">
      <xdr:nvSpPr>
        <xdr:cNvPr id="3137" name="Text Box 17">
          <a:extLst>
            <a:ext uri="{FF2B5EF4-FFF2-40B4-BE49-F238E27FC236}">
              <a16:creationId xmlns:a16="http://schemas.microsoft.com/office/drawing/2014/main" id="{00000000-0008-0000-0500-000041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95250" cy="171450"/>
    <xdr:sp macro="" textlink="">
      <xdr:nvSpPr>
        <xdr:cNvPr id="3138" name="Text Box 18">
          <a:extLst>
            <a:ext uri="{FF2B5EF4-FFF2-40B4-BE49-F238E27FC236}">
              <a16:creationId xmlns:a16="http://schemas.microsoft.com/office/drawing/2014/main" id="{00000000-0008-0000-0500-000042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95250" cy="171450"/>
    <xdr:sp macro="" textlink="">
      <xdr:nvSpPr>
        <xdr:cNvPr id="3139" name="Text Box 19">
          <a:extLst>
            <a:ext uri="{FF2B5EF4-FFF2-40B4-BE49-F238E27FC236}">
              <a16:creationId xmlns:a16="http://schemas.microsoft.com/office/drawing/2014/main" id="{00000000-0008-0000-0500-000043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014"/>
    <xdr:sp macro="" textlink="">
      <xdr:nvSpPr>
        <xdr:cNvPr id="3140" name="Text Box 15">
          <a:extLst>
            <a:ext uri="{FF2B5EF4-FFF2-40B4-BE49-F238E27FC236}">
              <a16:creationId xmlns:a16="http://schemas.microsoft.com/office/drawing/2014/main" id="{00000000-0008-0000-0500-000044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41" name="Text Box 16">
          <a:extLst>
            <a:ext uri="{FF2B5EF4-FFF2-40B4-BE49-F238E27FC236}">
              <a16:creationId xmlns:a16="http://schemas.microsoft.com/office/drawing/2014/main" id="{00000000-0008-0000-0500-00004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42" name="Text Box 17">
          <a:extLst>
            <a:ext uri="{FF2B5EF4-FFF2-40B4-BE49-F238E27FC236}">
              <a16:creationId xmlns:a16="http://schemas.microsoft.com/office/drawing/2014/main" id="{00000000-0008-0000-0500-00004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43" name="Text Box 18">
          <a:extLst>
            <a:ext uri="{FF2B5EF4-FFF2-40B4-BE49-F238E27FC236}">
              <a16:creationId xmlns:a16="http://schemas.microsoft.com/office/drawing/2014/main" id="{00000000-0008-0000-0500-00004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44" name="Text Box 19">
          <a:extLst>
            <a:ext uri="{FF2B5EF4-FFF2-40B4-BE49-F238E27FC236}">
              <a16:creationId xmlns:a16="http://schemas.microsoft.com/office/drawing/2014/main" id="{00000000-0008-0000-0500-00004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45" name="Text Box 16">
          <a:extLst>
            <a:ext uri="{FF2B5EF4-FFF2-40B4-BE49-F238E27FC236}">
              <a16:creationId xmlns:a16="http://schemas.microsoft.com/office/drawing/2014/main" id="{00000000-0008-0000-0500-00004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46" name="Text Box 17">
          <a:extLst>
            <a:ext uri="{FF2B5EF4-FFF2-40B4-BE49-F238E27FC236}">
              <a16:creationId xmlns:a16="http://schemas.microsoft.com/office/drawing/2014/main" id="{00000000-0008-0000-0500-00004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86</xdr:row>
      <xdr:rowOff>15875</xdr:rowOff>
    </xdr:from>
    <xdr:ext cx="95250" cy="171450"/>
    <xdr:sp macro="" textlink="">
      <xdr:nvSpPr>
        <xdr:cNvPr id="3147" name="Text Box 18">
          <a:extLst>
            <a:ext uri="{FF2B5EF4-FFF2-40B4-BE49-F238E27FC236}">
              <a16:creationId xmlns:a16="http://schemas.microsoft.com/office/drawing/2014/main" id="{00000000-0008-0000-0500-00004B0C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48" name="Text Box 16">
          <a:extLst>
            <a:ext uri="{FF2B5EF4-FFF2-40B4-BE49-F238E27FC236}">
              <a16:creationId xmlns:a16="http://schemas.microsoft.com/office/drawing/2014/main" id="{00000000-0008-0000-0500-00004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49" name="Text Box 17">
          <a:extLst>
            <a:ext uri="{FF2B5EF4-FFF2-40B4-BE49-F238E27FC236}">
              <a16:creationId xmlns:a16="http://schemas.microsoft.com/office/drawing/2014/main" id="{00000000-0008-0000-0500-00004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50" name="Text Box 18">
          <a:extLst>
            <a:ext uri="{FF2B5EF4-FFF2-40B4-BE49-F238E27FC236}">
              <a16:creationId xmlns:a16="http://schemas.microsoft.com/office/drawing/2014/main" id="{00000000-0008-0000-0500-00004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51" name="Text Box 19">
          <a:extLst>
            <a:ext uri="{FF2B5EF4-FFF2-40B4-BE49-F238E27FC236}">
              <a16:creationId xmlns:a16="http://schemas.microsoft.com/office/drawing/2014/main" id="{00000000-0008-0000-0500-00004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52" name="Text Box 16">
          <a:extLst>
            <a:ext uri="{FF2B5EF4-FFF2-40B4-BE49-F238E27FC236}">
              <a16:creationId xmlns:a16="http://schemas.microsoft.com/office/drawing/2014/main" id="{00000000-0008-0000-0500-00005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153" name="Text Box 15">
          <a:extLst>
            <a:ext uri="{FF2B5EF4-FFF2-40B4-BE49-F238E27FC236}">
              <a16:creationId xmlns:a16="http://schemas.microsoft.com/office/drawing/2014/main" id="{00000000-0008-0000-0500-000051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8496"/>
    <xdr:sp macro="" textlink="">
      <xdr:nvSpPr>
        <xdr:cNvPr id="3154" name="Text Box 15">
          <a:extLst>
            <a:ext uri="{FF2B5EF4-FFF2-40B4-BE49-F238E27FC236}">
              <a16:creationId xmlns:a16="http://schemas.microsoft.com/office/drawing/2014/main" id="{00000000-0008-0000-0500-0000520C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442269"/>
    <xdr:sp macro="" textlink="">
      <xdr:nvSpPr>
        <xdr:cNvPr id="3155" name="Text Box 15">
          <a:extLst>
            <a:ext uri="{FF2B5EF4-FFF2-40B4-BE49-F238E27FC236}">
              <a16:creationId xmlns:a16="http://schemas.microsoft.com/office/drawing/2014/main" id="{00000000-0008-0000-0500-000053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3157" name="Text Box 15">
          <a:extLst>
            <a:ext uri="{FF2B5EF4-FFF2-40B4-BE49-F238E27FC236}">
              <a16:creationId xmlns:a16="http://schemas.microsoft.com/office/drawing/2014/main" id="{00000000-0008-0000-0500-000055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3158" name="Text Box 15">
          <a:extLst>
            <a:ext uri="{FF2B5EF4-FFF2-40B4-BE49-F238E27FC236}">
              <a16:creationId xmlns:a16="http://schemas.microsoft.com/office/drawing/2014/main" id="{00000000-0008-0000-0500-000056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159" name="Text Box 15">
          <a:extLst>
            <a:ext uri="{FF2B5EF4-FFF2-40B4-BE49-F238E27FC236}">
              <a16:creationId xmlns:a16="http://schemas.microsoft.com/office/drawing/2014/main" id="{00000000-0008-0000-0500-0000570C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60" name="Text Box 16">
          <a:extLst>
            <a:ext uri="{FF2B5EF4-FFF2-40B4-BE49-F238E27FC236}">
              <a16:creationId xmlns:a16="http://schemas.microsoft.com/office/drawing/2014/main" id="{00000000-0008-0000-0500-00005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61" name="Text Box 17">
          <a:extLst>
            <a:ext uri="{FF2B5EF4-FFF2-40B4-BE49-F238E27FC236}">
              <a16:creationId xmlns:a16="http://schemas.microsoft.com/office/drawing/2014/main" id="{00000000-0008-0000-0500-00005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62" name="Text Box 18">
          <a:extLst>
            <a:ext uri="{FF2B5EF4-FFF2-40B4-BE49-F238E27FC236}">
              <a16:creationId xmlns:a16="http://schemas.microsoft.com/office/drawing/2014/main" id="{00000000-0008-0000-0500-00005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63" name="Text Box 19">
          <a:extLst>
            <a:ext uri="{FF2B5EF4-FFF2-40B4-BE49-F238E27FC236}">
              <a16:creationId xmlns:a16="http://schemas.microsoft.com/office/drawing/2014/main" id="{00000000-0008-0000-0500-00005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64" name="Text Box 16">
          <a:extLst>
            <a:ext uri="{FF2B5EF4-FFF2-40B4-BE49-F238E27FC236}">
              <a16:creationId xmlns:a16="http://schemas.microsoft.com/office/drawing/2014/main" id="{00000000-0008-0000-0500-00005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65" name="Text Box 17">
          <a:extLst>
            <a:ext uri="{FF2B5EF4-FFF2-40B4-BE49-F238E27FC236}">
              <a16:creationId xmlns:a16="http://schemas.microsoft.com/office/drawing/2014/main" id="{00000000-0008-0000-0500-00005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66" name="Text Box 18">
          <a:extLst>
            <a:ext uri="{FF2B5EF4-FFF2-40B4-BE49-F238E27FC236}">
              <a16:creationId xmlns:a16="http://schemas.microsoft.com/office/drawing/2014/main" id="{00000000-0008-0000-0500-00005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67" name="Text Box 19">
          <a:extLst>
            <a:ext uri="{FF2B5EF4-FFF2-40B4-BE49-F238E27FC236}">
              <a16:creationId xmlns:a16="http://schemas.microsoft.com/office/drawing/2014/main" id="{00000000-0008-0000-0500-00005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168" name="Text Box 16">
          <a:extLst>
            <a:ext uri="{FF2B5EF4-FFF2-40B4-BE49-F238E27FC236}">
              <a16:creationId xmlns:a16="http://schemas.microsoft.com/office/drawing/2014/main" id="{00000000-0008-0000-0500-000060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169" name="Text Box 17">
          <a:extLst>
            <a:ext uri="{FF2B5EF4-FFF2-40B4-BE49-F238E27FC236}">
              <a16:creationId xmlns:a16="http://schemas.microsoft.com/office/drawing/2014/main" id="{00000000-0008-0000-0500-00006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170" name="Text Box 18">
          <a:extLst>
            <a:ext uri="{FF2B5EF4-FFF2-40B4-BE49-F238E27FC236}">
              <a16:creationId xmlns:a16="http://schemas.microsoft.com/office/drawing/2014/main" id="{00000000-0008-0000-0500-00006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171" name="Text Box 19">
          <a:extLst>
            <a:ext uri="{FF2B5EF4-FFF2-40B4-BE49-F238E27FC236}">
              <a16:creationId xmlns:a16="http://schemas.microsoft.com/office/drawing/2014/main" id="{00000000-0008-0000-0500-00006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014"/>
    <xdr:sp macro="" textlink="">
      <xdr:nvSpPr>
        <xdr:cNvPr id="3172" name="Text Box 15">
          <a:extLst>
            <a:ext uri="{FF2B5EF4-FFF2-40B4-BE49-F238E27FC236}">
              <a16:creationId xmlns:a16="http://schemas.microsoft.com/office/drawing/2014/main" id="{00000000-0008-0000-0500-000064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73" name="Text Box 16">
          <a:extLst>
            <a:ext uri="{FF2B5EF4-FFF2-40B4-BE49-F238E27FC236}">
              <a16:creationId xmlns:a16="http://schemas.microsoft.com/office/drawing/2014/main" id="{00000000-0008-0000-0500-00006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74" name="Text Box 17">
          <a:extLst>
            <a:ext uri="{FF2B5EF4-FFF2-40B4-BE49-F238E27FC236}">
              <a16:creationId xmlns:a16="http://schemas.microsoft.com/office/drawing/2014/main" id="{00000000-0008-0000-0500-00006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75" name="Text Box 18">
          <a:extLst>
            <a:ext uri="{FF2B5EF4-FFF2-40B4-BE49-F238E27FC236}">
              <a16:creationId xmlns:a16="http://schemas.microsoft.com/office/drawing/2014/main" id="{00000000-0008-0000-0500-00006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76" name="Text Box 19">
          <a:extLst>
            <a:ext uri="{FF2B5EF4-FFF2-40B4-BE49-F238E27FC236}">
              <a16:creationId xmlns:a16="http://schemas.microsoft.com/office/drawing/2014/main" id="{00000000-0008-0000-0500-00006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77" name="Text Box 16">
          <a:extLst>
            <a:ext uri="{FF2B5EF4-FFF2-40B4-BE49-F238E27FC236}">
              <a16:creationId xmlns:a16="http://schemas.microsoft.com/office/drawing/2014/main" id="{00000000-0008-0000-0500-00006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78" name="Text Box 17">
          <a:extLst>
            <a:ext uri="{FF2B5EF4-FFF2-40B4-BE49-F238E27FC236}">
              <a16:creationId xmlns:a16="http://schemas.microsoft.com/office/drawing/2014/main" id="{00000000-0008-0000-0500-00006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79" name="Text Box 18">
          <a:extLst>
            <a:ext uri="{FF2B5EF4-FFF2-40B4-BE49-F238E27FC236}">
              <a16:creationId xmlns:a16="http://schemas.microsoft.com/office/drawing/2014/main" id="{00000000-0008-0000-0500-00006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0" name="Text Box 16">
          <a:extLst>
            <a:ext uri="{FF2B5EF4-FFF2-40B4-BE49-F238E27FC236}">
              <a16:creationId xmlns:a16="http://schemas.microsoft.com/office/drawing/2014/main" id="{00000000-0008-0000-0500-00006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1" name="Text Box 17">
          <a:extLst>
            <a:ext uri="{FF2B5EF4-FFF2-40B4-BE49-F238E27FC236}">
              <a16:creationId xmlns:a16="http://schemas.microsoft.com/office/drawing/2014/main" id="{00000000-0008-0000-0500-00006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2" name="Text Box 18">
          <a:extLst>
            <a:ext uri="{FF2B5EF4-FFF2-40B4-BE49-F238E27FC236}">
              <a16:creationId xmlns:a16="http://schemas.microsoft.com/office/drawing/2014/main" id="{00000000-0008-0000-0500-00006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3" name="Text Box 19">
          <a:extLst>
            <a:ext uri="{FF2B5EF4-FFF2-40B4-BE49-F238E27FC236}">
              <a16:creationId xmlns:a16="http://schemas.microsoft.com/office/drawing/2014/main" id="{00000000-0008-0000-0500-00006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4" name="Text Box 16">
          <a:extLst>
            <a:ext uri="{FF2B5EF4-FFF2-40B4-BE49-F238E27FC236}">
              <a16:creationId xmlns:a16="http://schemas.microsoft.com/office/drawing/2014/main" id="{00000000-0008-0000-0500-00007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5" name="Text Box 17">
          <a:extLst>
            <a:ext uri="{FF2B5EF4-FFF2-40B4-BE49-F238E27FC236}">
              <a16:creationId xmlns:a16="http://schemas.microsoft.com/office/drawing/2014/main" id="{00000000-0008-0000-0500-00007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6" name="Text Box 18">
          <a:extLst>
            <a:ext uri="{FF2B5EF4-FFF2-40B4-BE49-F238E27FC236}">
              <a16:creationId xmlns:a16="http://schemas.microsoft.com/office/drawing/2014/main" id="{00000000-0008-0000-0500-00007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7" name="Text Box 19">
          <a:extLst>
            <a:ext uri="{FF2B5EF4-FFF2-40B4-BE49-F238E27FC236}">
              <a16:creationId xmlns:a16="http://schemas.microsoft.com/office/drawing/2014/main" id="{00000000-0008-0000-0500-00007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56743"/>
    <xdr:sp macro="" textlink="">
      <xdr:nvSpPr>
        <xdr:cNvPr id="3188" name="Text Box 15">
          <a:extLst>
            <a:ext uri="{FF2B5EF4-FFF2-40B4-BE49-F238E27FC236}">
              <a16:creationId xmlns:a16="http://schemas.microsoft.com/office/drawing/2014/main" id="{00000000-0008-0000-0500-000074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442269"/>
    <xdr:sp macro="" textlink="">
      <xdr:nvSpPr>
        <xdr:cNvPr id="3189" name="Text Box 15">
          <a:extLst>
            <a:ext uri="{FF2B5EF4-FFF2-40B4-BE49-F238E27FC236}">
              <a16:creationId xmlns:a16="http://schemas.microsoft.com/office/drawing/2014/main" id="{00000000-0008-0000-0500-000075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3191" name="Text Box 15">
          <a:extLst>
            <a:ext uri="{FF2B5EF4-FFF2-40B4-BE49-F238E27FC236}">
              <a16:creationId xmlns:a16="http://schemas.microsoft.com/office/drawing/2014/main" id="{00000000-0008-0000-0500-000077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3192" name="Text Box 15">
          <a:extLst>
            <a:ext uri="{FF2B5EF4-FFF2-40B4-BE49-F238E27FC236}">
              <a16:creationId xmlns:a16="http://schemas.microsoft.com/office/drawing/2014/main" id="{00000000-0008-0000-0500-000078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213632"/>
    <xdr:sp macro="" textlink="">
      <xdr:nvSpPr>
        <xdr:cNvPr id="3193" name="Text Box 15">
          <a:extLst>
            <a:ext uri="{FF2B5EF4-FFF2-40B4-BE49-F238E27FC236}">
              <a16:creationId xmlns:a16="http://schemas.microsoft.com/office/drawing/2014/main" id="{00000000-0008-0000-0500-000079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94" name="Text Box 16">
          <a:extLst>
            <a:ext uri="{FF2B5EF4-FFF2-40B4-BE49-F238E27FC236}">
              <a16:creationId xmlns:a16="http://schemas.microsoft.com/office/drawing/2014/main" id="{00000000-0008-0000-0500-00007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95" name="Text Box 17">
          <a:extLst>
            <a:ext uri="{FF2B5EF4-FFF2-40B4-BE49-F238E27FC236}">
              <a16:creationId xmlns:a16="http://schemas.microsoft.com/office/drawing/2014/main" id="{00000000-0008-0000-0500-00007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96" name="Text Box 18">
          <a:extLst>
            <a:ext uri="{FF2B5EF4-FFF2-40B4-BE49-F238E27FC236}">
              <a16:creationId xmlns:a16="http://schemas.microsoft.com/office/drawing/2014/main" id="{00000000-0008-0000-0500-00007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97" name="Text Box 19">
          <a:extLst>
            <a:ext uri="{FF2B5EF4-FFF2-40B4-BE49-F238E27FC236}">
              <a16:creationId xmlns:a16="http://schemas.microsoft.com/office/drawing/2014/main" id="{00000000-0008-0000-0500-00007D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98" name="Text Box 16">
          <a:extLst>
            <a:ext uri="{FF2B5EF4-FFF2-40B4-BE49-F238E27FC236}">
              <a16:creationId xmlns:a16="http://schemas.microsoft.com/office/drawing/2014/main" id="{00000000-0008-0000-0500-00007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99" name="Text Box 17">
          <a:extLst>
            <a:ext uri="{FF2B5EF4-FFF2-40B4-BE49-F238E27FC236}">
              <a16:creationId xmlns:a16="http://schemas.microsoft.com/office/drawing/2014/main" id="{00000000-0008-0000-0500-00007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00" name="Text Box 18">
          <a:extLst>
            <a:ext uri="{FF2B5EF4-FFF2-40B4-BE49-F238E27FC236}">
              <a16:creationId xmlns:a16="http://schemas.microsoft.com/office/drawing/2014/main" id="{00000000-0008-0000-0500-00008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01" name="Text Box 19">
          <a:extLst>
            <a:ext uri="{FF2B5EF4-FFF2-40B4-BE49-F238E27FC236}">
              <a16:creationId xmlns:a16="http://schemas.microsoft.com/office/drawing/2014/main" id="{00000000-0008-0000-0500-000081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202" name="Text Box 16">
          <a:extLst>
            <a:ext uri="{FF2B5EF4-FFF2-40B4-BE49-F238E27FC236}">
              <a16:creationId xmlns:a16="http://schemas.microsoft.com/office/drawing/2014/main" id="{00000000-0008-0000-0500-00008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203" name="Text Box 17">
          <a:extLst>
            <a:ext uri="{FF2B5EF4-FFF2-40B4-BE49-F238E27FC236}">
              <a16:creationId xmlns:a16="http://schemas.microsoft.com/office/drawing/2014/main" id="{00000000-0008-0000-0500-00008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204" name="Text Box 18">
          <a:extLst>
            <a:ext uri="{FF2B5EF4-FFF2-40B4-BE49-F238E27FC236}">
              <a16:creationId xmlns:a16="http://schemas.microsoft.com/office/drawing/2014/main" id="{00000000-0008-0000-0500-00008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205" name="Text Box 19">
          <a:extLst>
            <a:ext uri="{FF2B5EF4-FFF2-40B4-BE49-F238E27FC236}">
              <a16:creationId xmlns:a16="http://schemas.microsoft.com/office/drawing/2014/main" id="{00000000-0008-0000-0500-000085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014"/>
    <xdr:sp macro="" textlink="">
      <xdr:nvSpPr>
        <xdr:cNvPr id="3206" name="Text Box 15">
          <a:extLst>
            <a:ext uri="{FF2B5EF4-FFF2-40B4-BE49-F238E27FC236}">
              <a16:creationId xmlns:a16="http://schemas.microsoft.com/office/drawing/2014/main" id="{00000000-0008-0000-0500-000086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07" name="Text Box 16">
          <a:extLst>
            <a:ext uri="{FF2B5EF4-FFF2-40B4-BE49-F238E27FC236}">
              <a16:creationId xmlns:a16="http://schemas.microsoft.com/office/drawing/2014/main" id="{00000000-0008-0000-0500-00008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08" name="Text Box 17">
          <a:extLst>
            <a:ext uri="{FF2B5EF4-FFF2-40B4-BE49-F238E27FC236}">
              <a16:creationId xmlns:a16="http://schemas.microsoft.com/office/drawing/2014/main" id="{00000000-0008-0000-0500-00008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09" name="Text Box 18">
          <a:extLst>
            <a:ext uri="{FF2B5EF4-FFF2-40B4-BE49-F238E27FC236}">
              <a16:creationId xmlns:a16="http://schemas.microsoft.com/office/drawing/2014/main" id="{00000000-0008-0000-0500-00008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10" name="Text Box 19">
          <a:extLst>
            <a:ext uri="{FF2B5EF4-FFF2-40B4-BE49-F238E27FC236}">
              <a16:creationId xmlns:a16="http://schemas.microsoft.com/office/drawing/2014/main" id="{00000000-0008-0000-0500-00008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88</xdr:row>
      <xdr:rowOff>504825</xdr:rowOff>
    </xdr:from>
    <xdr:ext cx="95250" cy="442269"/>
    <xdr:sp macro="" textlink="">
      <xdr:nvSpPr>
        <xdr:cNvPr id="3211" name="Text Box 15">
          <a:extLst>
            <a:ext uri="{FF2B5EF4-FFF2-40B4-BE49-F238E27FC236}">
              <a16:creationId xmlns:a16="http://schemas.microsoft.com/office/drawing/2014/main" id="{00000000-0008-0000-0500-00008B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12" name="Text Box 16">
          <a:extLst>
            <a:ext uri="{FF2B5EF4-FFF2-40B4-BE49-F238E27FC236}">
              <a16:creationId xmlns:a16="http://schemas.microsoft.com/office/drawing/2014/main" id="{00000000-0008-0000-0500-00008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13" name="Text Box 17">
          <a:extLst>
            <a:ext uri="{FF2B5EF4-FFF2-40B4-BE49-F238E27FC236}">
              <a16:creationId xmlns:a16="http://schemas.microsoft.com/office/drawing/2014/main" id="{00000000-0008-0000-0500-00008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14" name="Text Box 18">
          <a:extLst>
            <a:ext uri="{FF2B5EF4-FFF2-40B4-BE49-F238E27FC236}">
              <a16:creationId xmlns:a16="http://schemas.microsoft.com/office/drawing/2014/main" id="{00000000-0008-0000-0500-00008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15" name="Text Box 16">
          <a:extLst>
            <a:ext uri="{FF2B5EF4-FFF2-40B4-BE49-F238E27FC236}">
              <a16:creationId xmlns:a16="http://schemas.microsoft.com/office/drawing/2014/main" id="{00000000-0008-0000-0500-00008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16" name="Text Box 17">
          <a:extLst>
            <a:ext uri="{FF2B5EF4-FFF2-40B4-BE49-F238E27FC236}">
              <a16:creationId xmlns:a16="http://schemas.microsoft.com/office/drawing/2014/main" id="{00000000-0008-0000-0500-00009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17" name="Text Box 18">
          <a:extLst>
            <a:ext uri="{FF2B5EF4-FFF2-40B4-BE49-F238E27FC236}">
              <a16:creationId xmlns:a16="http://schemas.microsoft.com/office/drawing/2014/main" id="{00000000-0008-0000-0500-00009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18" name="Text Box 19">
          <a:extLst>
            <a:ext uri="{FF2B5EF4-FFF2-40B4-BE49-F238E27FC236}">
              <a16:creationId xmlns:a16="http://schemas.microsoft.com/office/drawing/2014/main" id="{00000000-0008-0000-0500-00009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19" name="Text Box 16">
          <a:extLst>
            <a:ext uri="{FF2B5EF4-FFF2-40B4-BE49-F238E27FC236}">
              <a16:creationId xmlns:a16="http://schemas.microsoft.com/office/drawing/2014/main" id="{00000000-0008-0000-0500-00009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20" name="Text Box 17">
          <a:extLst>
            <a:ext uri="{FF2B5EF4-FFF2-40B4-BE49-F238E27FC236}">
              <a16:creationId xmlns:a16="http://schemas.microsoft.com/office/drawing/2014/main" id="{00000000-0008-0000-0500-00009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21" name="Text Box 18">
          <a:extLst>
            <a:ext uri="{FF2B5EF4-FFF2-40B4-BE49-F238E27FC236}">
              <a16:creationId xmlns:a16="http://schemas.microsoft.com/office/drawing/2014/main" id="{00000000-0008-0000-0500-000095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92</xdr:row>
      <xdr:rowOff>170392</xdr:rowOff>
    </xdr:from>
    <xdr:ext cx="95250" cy="213632"/>
    <xdr:sp macro="" textlink="">
      <xdr:nvSpPr>
        <xdr:cNvPr id="3222" name="Text Box 15">
          <a:extLst>
            <a:ext uri="{FF2B5EF4-FFF2-40B4-BE49-F238E27FC236}">
              <a16:creationId xmlns:a16="http://schemas.microsoft.com/office/drawing/2014/main" id="{00000000-0008-0000-0500-000096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23" name="Text Box 16">
          <a:extLst>
            <a:ext uri="{FF2B5EF4-FFF2-40B4-BE49-F238E27FC236}">
              <a16:creationId xmlns:a16="http://schemas.microsoft.com/office/drawing/2014/main" id="{00000000-0008-0000-0500-00009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24" name="Text Box 17">
          <a:extLst>
            <a:ext uri="{FF2B5EF4-FFF2-40B4-BE49-F238E27FC236}">
              <a16:creationId xmlns:a16="http://schemas.microsoft.com/office/drawing/2014/main" id="{00000000-0008-0000-0500-00009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25" name="Text Box 18">
          <a:extLst>
            <a:ext uri="{FF2B5EF4-FFF2-40B4-BE49-F238E27FC236}">
              <a16:creationId xmlns:a16="http://schemas.microsoft.com/office/drawing/2014/main" id="{00000000-0008-0000-0500-00009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26" name="Text Box 19">
          <a:extLst>
            <a:ext uri="{FF2B5EF4-FFF2-40B4-BE49-F238E27FC236}">
              <a16:creationId xmlns:a16="http://schemas.microsoft.com/office/drawing/2014/main" id="{00000000-0008-0000-0500-00009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27" name="Text Box 16">
          <a:extLst>
            <a:ext uri="{FF2B5EF4-FFF2-40B4-BE49-F238E27FC236}">
              <a16:creationId xmlns:a16="http://schemas.microsoft.com/office/drawing/2014/main" id="{00000000-0008-0000-0500-00009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28" name="Text Box 17">
          <a:extLst>
            <a:ext uri="{FF2B5EF4-FFF2-40B4-BE49-F238E27FC236}">
              <a16:creationId xmlns:a16="http://schemas.microsoft.com/office/drawing/2014/main" id="{00000000-0008-0000-0500-00009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29" name="Text Box 18">
          <a:extLst>
            <a:ext uri="{FF2B5EF4-FFF2-40B4-BE49-F238E27FC236}">
              <a16:creationId xmlns:a16="http://schemas.microsoft.com/office/drawing/2014/main" id="{00000000-0008-0000-0500-00009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30" name="Text Box 19">
          <a:extLst>
            <a:ext uri="{FF2B5EF4-FFF2-40B4-BE49-F238E27FC236}">
              <a16:creationId xmlns:a16="http://schemas.microsoft.com/office/drawing/2014/main" id="{00000000-0008-0000-0500-00009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95250" cy="171450"/>
    <xdr:sp macro="" textlink="">
      <xdr:nvSpPr>
        <xdr:cNvPr id="3231" name="Text Box 16">
          <a:extLst>
            <a:ext uri="{FF2B5EF4-FFF2-40B4-BE49-F238E27FC236}">
              <a16:creationId xmlns:a16="http://schemas.microsoft.com/office/drawing/2014/main" id="{00000000-0008-0000-0500-00009F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95250" cy="171450"/>
    <xdr:sp macro="" textlink="">
      <xdr:nvSpPr>
        <xdr:cNvPr id="3232" name="Text Box 17">
          <a:extLst>
            <a:ext uri="{FF2B5EF4-FFF2-40B4-BE49-F238E27FC236}">
              <a16:creationId xmlns:a16="http://schemas.microsoft.com/office/drawing/2014/main" id="{00000000-0008-0000-0500-0000A0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95250" cy="171450"/>
    <xdr:sp macro="" textlink="">
      <xdr:nvSpPr>
        <xdr:cNvPr id="3233" name="Text Box 18">
          <a:extLst>
            <a:ext uri="{FF2B5EF4-FFF2-40B4-BE49-F238E27FC236}">
              <a16:creationId xmlns:a16="http://schemas.microsoft.com/office/drawing/2014/main" id="{00000000-0008-0000-0500-0000A1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95250" cy="171450"/>
    <xdr:sp macro="" textlink="">
      <xdr:nvSpPr>
        <xdr:cNvPr id="3234" name="Text Box 19">
          <a:extLst>
            <a:ext uri="{FF2B5EF4-FFF2-40B4-BE49-F238E27FC236}">
              <a16:creationId xmlns:a16="http://schemas.microsoft.com/office/drawing/2014/main" id="{00000000-0008-0000-0500-0000A2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014"/>
    <xdr:sp macro="" textlink="">
      <xdr:nvSpPr>
        <xdr:cNvPr id="3235" name="Text Box 15">
          <a:extLst>
            <a:ext uri="{FF2B5EF4-FFF2-40B4-BE49-F238E27FC236}">
              <a16:creationId xmlns:a16="http://schemas.microsoft.com/office/drawing/2014/main" id="{00000000-0008-0000-0500-0000A3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36" name="Text Box 16">
          <a:extLst>
            <a:ext uri="{FF2B5EF4-FFF2-40B4-BE49-F238E27FC236}">
              <a16:creationId xmlns:a16="http://schemas.microsoft.com/office/drawing/2014/main" id="{00000000-0008-0000-0500-0000A4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37" name="Text Box 17">
          <a:extLst>
            <a:ext uri="{FF2B5EF4-FFF2-40B4-BE49-F238E27FC236}">
              <a16:creationId xmlns:a16="http://schemas.microsoft.com/office/drawing/2014/main" id="{00000000-0008-0000-0500-0000A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38" name="Text Box 18">
          <a:extLst>
            <a:ext uri="{FF2B5EF4-FFF2-40B4-BE49-F238E27FC236}">
              <a16:creationId xmlns:a16="http://schemas.microsoft.com/office/drawing/2014/main" id="{00000000-0008-0000-0500-0000A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39" name="Text Box 19">
          <a:extLst>
            <a:ext uri="{FF2B5EF4-FFF2-40B4-BE49-F238E27FC236}">
              <a16:creationId xmlns:a16="http://schemas.microsoft.com/office/drawing/2014/main" id="{00000000-0008-0000-0500-0000A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40" name="Text Box 16">
          <a:extLst>
            <a:ext uri="{FF2B5EF4-FFF2-40B4-BE49-F238E27FC236}">
              <a16:creationId xmlns:a16="http://schemas.microsoft.com/office/drawing/2014/main" id="{00000000-0008-0000-0500-0000A8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41" name="Text Box 17">
          <a:extLst>
            <a:ext uri="{FF2B5EF4-FFF2-40B4-BE49-F238E27FC236}">
              <a16:creationId xmlns:a16="http://schemas.microsoft.com/office/drawing/2014/main" id="{00000000-0008-0000-0500-0000A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92</xdr:row>
      <xdr:rowOff>15875</xdr:rowOff>
    </xdr:from>
    <xdr:ext cx="95250" cy="171450"/>
    <xdr:sp macro="" textlink="">
      <xdr:nvSpPr>
        <xdr:cNvPr id="3242" name="Text Box 18">
          <a:extLst>
            <a:ext uri="{FF2B5EF4-FFF2-40B4-BE49-F238E27FC236}">
              <a16:creationId xmlns:a16="http://schemas.microsoft.com/office/drawing/2014/main" id="{00000000-0008-0000-0500-0000AA0C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43" name="Text Box 16">
          <a:extLst>
            <a:ext uri="{FF2B5EF4-FFF2-40B4-BE49-F238E27FC236}">
              <a16:creationId xmlns:a16="http://schemas.microsoft.com/office/drawing/2014/main" id="{00000000-0008-0000-0500-0000AB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44" name="Text Box 17">
          <a:extLst>
            <a:ext uri="{FF2B5EF4-FFF2-40B4-BE49-F238E27FC236}">
              <a16:creationId xmlns:a16="http://schemas.microsoft.com/office/drawing/2014/main" id="{00000000-0008-0000-0500-0000A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45" name="Text Box 18">
          <a:extLst>
            <a:ext uri="{FF2B5EF4-FFF2-40B4-BE49-F238E27FC236}">
              <a16:creationId xmlns:a16="http://schemas.microsoft.com/office/drawing/2014/main" id="{00000000-0008-0000-0500-0000A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46" name="Text Box 19">
          <a:extLst>
            <a:ext uri="{FF2B5EF4-FFF2-40B4-BE49-F238E27FC236}">
              <a16:creationId xmlns:a16="http://schemas.microsoft.com/office/drawing/2014/main" id="{00000000-0008-0000-0500-0000A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47" name="Text Box 16">
          <a:extLst>
            <a:ext uri="{FF2B5EF4-FFF2-40B4-BE49-F238E27FC236}">
              <a16:creationId xmlns:a16="http://schemas.microsoft.com/office/drawing/2014/main" id="{00000000-0008-0000-0500-0000A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92</xdr:row>
      <xdr:rowOff>170392</xdr:rowOff>
    </xdr:from>
    <xdr:ext cx="95250" cy="213632"/>
    <xdr:sp macro="" textlink="">
      <xdr:nvSpPr>
        <xdr:cNvPr id="3248" name="Text Box 15">
          <a:extLst>
            <a:ext uri="{FF2B5EF4-FFF2-40B4-BE49-F238E27FC236}">
              <a16:creationId xmlns:a16="http://schemas.microsoft.com/office/drawing/2014/main" id="{00000000-0008-0000-0500-0000B0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8496"/>
    <xdr:sp macro="" textlink="">
      <xdr:nvSpPr>
        <xdr:cNvPr id="3249" name="Text Box 15">
          <a:extLst>
            <a:ext uri="{FF2B5EF4-FFF2-40B4-BE49-F238E27FC236}">
              <a16:creationId xmlns:a16="http://schemas.microsoft.com/office/drawing/2014/main" id="{00000000-0008-0000-0500-0000B10C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442269"/>
    <xdr:sp macro="" textlink="">
      <xdr:nvSpPr>
        <xdr:cNvPr id="3250" name="Text Box 15">
          <a:extLst>
            <a:ext uri="{FF2B5EF4-FFF2-40B4-BE49-F238E27FC236}">
              <a16:creationId xmlns:a16="http://schemas.microsoft.com/office/drawing/2014/main" id="{00000000-0008-0000-0500-0000B2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504825</xdr:rowOff>
    </xdr:from>
    <xdr:ext cx="95250" cy="442269"/>
    <xdr:sp macro="" textlink="">
      <xdr:nvSpPr>
        <xdr:cNvPr id="3251" name="Text Box 15">
          <a:extLst>
            <a:ext uri="{FF2B5EF4-FFF2-40B4-BE49-F238E27FC236}">
              <a16:creationId xmlns:a16="http://schemas.microsoft.com/office/drawing/2014/main" id="{00000000-0008-0000-0500-0000B3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3252" name="Text Box 15">
          <a:extLst>
            <a:ext uri="{FF2B5EF4-FFF2-40B4-BE49-F238E27FC236}">
              <a16:creationId xmlns:a16="http://schemas.microsoft.com/office/drawing/2014/main" id="{00000000-0008-0000-0500-0000B4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3253" name="Text Box 15">
          <a:extLst>
            <a:ext uri="{FF2B5EF4-FFF2-40B4-BE49-F238E27FC236}">
              <a16:creationId xmlns:a16="http://schemas.microsoft.com/office/drawing/2014/main" id="{00000000-0008-0000-0500-0000B5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92</xdr:row>
      <xdr:rowOff>170392</xdr:rowOff>
    </xdr:from>
    <xdr:ext cx="95250" cy="213632"/>
    <xdr:sp macro="" textlink="">
      <xdr:nvSpPr>
        <xdr:cNvPr id="3254" name="Text Box 15">
          <a:extLst>
            <a:ext uri="{FF2B5EF4-FFF2-40B4-BE49-F238E27FC236}">
              <a16:creationId xmlns:a16="http://schemas.microsoft.com/office/drawing/2014/main" id="{00000000-0008-0000-0500-0000B60C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55" name="Text Box 16">
          <a:extLst>
            <a:ext uri="{FF2B5EF4-FFF2-40B4-BE49-F238E27FC236}">
              <a16:creationId xmlns:a16="http://schemas.microsoft.com/office/drawing/2014/main" id="{00000000-0008-0000-0500-0000B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56" name="Text Box 17">
          <a:extLst>
            <a:ext uri="{FF2B5EF4-FFF2-40B4-BE49-F238E27FC236}">
              <a16:creationId xmlns:a16="http://schemas.microsoft.com/office/drawing/2014/main" id="{00000000-0008-0000-0500-0000B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57" name="Text Box 18">
          <a:extLst>
            <a:ext uri="{FF2B5EF4-FFF2-40B4-BE49-F238E27FC236}">
              <a16:creationId xmlns:a16="http://schemas.microsoft.com/office/drawing/2014/main" id="{00000000-0008-0000-0500-0000B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58" name="Text Box 19">
          <a:extLst>
            <a:ext uri="{FF2B5EF4-FFF2-40B4-BE49-F238E27FC236}">
              <a16:creationId xmlns:a16="http://schemas.microsoft.com/office/drawing/2014/main" id="{00000000-0008-0000-0500-0000B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59" name="Text Box 16">
          <a:extLst>
            <a:ext uri="{FF2B5EF4-FFF2-40B4-BE49-F238E27FC236}">
              <a16:creationId xmlns:a16="http://schemas.microsoft.com/office/drawing/2014/main" id="{00000000-0008-0000-0500-0000B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60" name="Text Box 17">
          <a:extLst>
            <a:ext uri="{FF2B5EF4-FFF2-40B4-BE49-F238E27FC236}">
              <a16:creationId xmlns:a16="http://schemas.microsoft.com/office/drawing/2014/main" id="{00000000-0008-0000-0500-0000B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61" name="Text Box 18">
          <a:extLst>
            <a:ext uri="{FF2B5EF4-FFF2-40B4-BE49-F238E27FC236}">
              <a16:creationId xmlns:a16="http://schemas.microsoft.com/office/drawing/2014/main" id="{00000000-0008-0000-0500-0000B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62" name="Text Box 19">
          <a:extLst>
            <a:ext uri="{FF2B5EF4-FFF2-40B4-BE49-F238E27FC236}">
              <a16:creationId xmlns:a16="http://schemas.microsoft.com/office/drawing/2014/main" id="{00000000-0008-0000-0500-0000B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63" name="Text Box 16">
          <a:extLst>
            <a:ext uri="{FF2B5EF4-FFF2-40B4-BE49-F238E27FC236}">
              <a16:creationId xmlns:a16="http://schemas.microsoft.com/office/drawing/2014/main" id="{00000000-0008-0000-0500-0000BF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64" name="Text Box 17">
          <a:extLst>
            <a:ext uri="{FF2B5EF4-FFF2-40B4-BE49-F238E27FC236}">
              <a16:creationId xmlns:a16="http://schemas.microsoft.com/office/drawing/2014/main" id="{00000000-0008-0000-0500-0000C0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65" name="Text Box 18">
          <a:extLst>
            <a:ext uri="{FF2B5EF4-FFF2-40B4-BE49-F238E27FC236}">
              <a16:creationId xmlns:a16="http://schemas.microsoft.com/office/drawing/2014/main" id="{00000000-0008-0000-0500-0000C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66" name="Text Box 19">
          <a:extLst>
            <a:ext uri="{FF2B5EF4-FFF2-40B4-BE49-F238E27FC236}">
              <a16:creationId xmlns:a16="http://schemas.microsoft.com/office/drawing/2014/main" id="{00000000-0008-0000-0500-0000C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014"/>
    <xdr:sp macro="" textlink="">
      <xdr:nvSpPr>
        <xdr:cNvPr id="3267" name="Text Box 15">
          <a:extLst>
            <a:ext uri="{FF2B5EF4-FFF2-40B4-BE49-F238E27FC236}">
              <a16:creationId xmlns:a16="http://schemas.microsoft.com/office/drawing/2014/main" id="{00000000-0008-0000-0500-0000C3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68" name="Text Box 16">
          <a:extLst>
            <a:ext uri="{FF2B5EF4-FFF2-40B4-BE49-F238E27FC236}">
              <a16:creationId xmlns:a16="http://schemas.microsoft.com/office/drawing/2014/main" id="{00000000-0008-0000-0500-0000C4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69" name="Text Box 17">
          <a:extLst>
            <a:ext uri="{FF2B5EF4-FFF2-40B4-BE49-F238E27FC236}">
              <a16:creationId xmlns:a16="http://schemas.microsoft.com/office/drawing/2014/main" id="{00000000-0008-0000-0500-0000C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70" name="Text Box 18">
          <a:extLst>
            <a:ext uri="{FF2B5EF4-FFF2-40B4-BE49-F238E27FC236}">
              <a16:creationId xmlns:a16="http://schemas.microsoft.com/office/drawing/2014/main" id="{00000000-0008-0000-0500-0000C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71" name="Text Box 19">
          <a:extLst>
            <a:ext uri="{FF2B5EF4-FFF2-40B4-BE49-F238E27FC236}">
              <a16:creationId xmlns:a16="http://schemas.microsoft.com/office/drawing/2014/main" id="{00000000-0008-0000-0500-0000C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72" name="Text Box 16">
          <a:extLst>
            <a:ext uri="{FF2B5EF4-FFF2-40B4-BE49-F238E27FC236}">
              <a16:creationId xmlns:a16="http://schemas.microsoft.com/office/drawing/2014/main" id="{00000000-0008-0000-0500-0000C8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73" name="Text Box 17">
          <a:extLst>
            <a:ext uri="{FF2B5EF4-FFF2-40B4-BE49-F238E27FC236}">
              <a16:creationId xmlns:a16="http://schemas.microsoft.com/office/drawing/2014/main" id="{00000000-0008-0000-0500-0000C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74" name="Text Box 18">
          <a:extLst>
            <a:ext uri="{FF2B5EF4-FFF2-40B4-BE49-F238E27FC236}">
              <a16:creationId xmlns:a16="http://schemas.microsoft.com/office/drawing/2014/main" id="{00000000-0008-0000-0500-0000C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75" name="Text Box 16">
          <a:extLst>
            <a:ext uri="{FF2B5EF4-FFF2-40B4-BE49-F238E27FC236}">
              <a16:creationId xmlns:a16="http://schemas.microsoft.com/office/drawing/2014/main" id="{00000000-0008-0000-0500-0000CB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76" name="Text Box 17">
          <a:extLst>
            <a:ext uri="{FF2B5EF4-FFF2-40B4-BE49-F238E27FC236}">
              <a16:creationId xmlns:a16="http://schemas.microsoft.com/office/drawing/2014/main" id="{00000000-0008-0000-0500-0000C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77" name="Text Box 18">
          <a:extLst>
            <a:ext uri="{FF2B5EF4-FFF2-40B4-BE49-F238E27FC236}">
              <a16:creationId xmlns:a16="http://schemas.microsoft.com/office/drawing/2014/main" id="{00000000-0008-0000-0500-0000C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78" name="Text Box 19">
          <a:extLst>
            <a:ext uri="{FF2B5EF4-FFF2-40B4-BE49-F238E27FC236}">
              <a16:creationId xmlns:a16="http://schemas.microsoft.com/office/drawing/2014/main" id="{00000000-0008-0000-0500-0000C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79" name="Text Box 16">
          <a:extLst>
            <a:ext uri="{FF2B5EF4-FFF2-40B4-BE49-F238E27FC236}">
              <a16:creationId xmlns:a16="http://schemas.microsoft.com/office/drawing/2014/main" id="{00000000-0008-0000-0500-0000C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80" name="Text Box 17">
          <a:extLst>
            <a:ext uri="{FF2B5EF4-FFF2-40B4-BE49-F238E27FC236}">
              <a16:creationId xmlns:a16="http://schemas.microsoft.com/office/drawing/2014/main" id="{00000000-0008-0000-0500-0000D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81" name="Text Box 18">
          <a:extLst>
            <a:ext uri="{FF2B5EF4-FFF2-40B4-BE49-F238E27FC236}">
              <a16:creationId xmlns:a16="http://schemas.microsoft.com/office/drawing/2014/main" id="{00000000-0008-0000-0500-0000D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82" name="Text Box 19">
          <a:extLst>
            <a:ext uri="{FF2B5EF4-FFF2-40B4-BE49-F238E27FC236}">
              <a16:creationId xmlns:a16="http://schemas.microsoft.com/office/drawing/2014/main" id="{00000000-0008-0000-0500-0000D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56743"/>
    <xdr:sp macro="" textlink="">
      <xdr:nvSpPr>
        <xdr:cNvPr id="3283" name="Text Box 15">
          <a:extLst>
            <a:ext uri="{FF2B5EF4-FFF2-40B4-BE49-F238E27FC236}">
              <a16:creationId xmlns:a16="http://schemas.microsoft.com/office/drawing/2014/main" id="{00000000-0008-0000-0500-0000D3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442269"/>
    <xdr:sp macro="" textlink="">
      <xdr:nvSpPr>
        <xdr:cNvPr id="3284" name="Text Box 15">
          <a:extLst>
            <a:ext uri="{FF2B5EF4-FFF2-40B4-BE49-F238E27FC236}">
              <a16:creationId xmlns:a16="http://schemas.microsoft.com/office/drawing/2014/main" id="{00000000-0008-0000-0500-0000D4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504825</xdr:rowOff>
    </xdr:from>
    <xdr:ext cx="95250" cy="442269"/>
    <xdr:sp macro="" textlink="">
      <xdr:nvSpPr>
        <xdr:cNvPr id="3285" name="Text Box 15">
          <a:extLst>
            <a:ext uri="{FF2B5EF4-FFF2-40B4-BE49-F238E27FC236}">
              <a16:creationId xmlns:a16="http://schemas.microsoft.com/office/drawing/2014/main" id="{00000000-0008-0000-0500-0000D5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3286" name="Text Box 15">
          <a:extLst>
            <a:ext uri="{FF2B5EF4-FFF2-40B4-BE49-F238E27FC236}">
              <a16:creationId xmlns:a16="http://schemas.microsoft.com/office/drawing/2014/main" id="{00000000-0008-0000-0500-0000D6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3287" name="Text Box 15">
          <a:extLst>
            <a:ext uri="{FF2B5EF4-FFF2-40B4-BE49-F238E27FC236}">
              <a16:creationId xmlns:a16="http://schemas.microsoft.com/office/drawing/2014/main" id="{00000000-0008-0000-0500-0000D7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213632"/>
    <xdr:sp macro="" textlink="">
      <xdr:nvSpPr>
        <xdr:cNvPr id="3288" name="Text Box 15">
          <a:extLst>
            <a:ext uri="{FF2B5EF4-FFF2-40B4-BE49-F238E27FC236}">
              <a16:creationId xmlns:a16="http://schemas.microsoft.com/office/drawing/2014/main" id="{00000000-0008-0000-0500-0000D8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89" name="Text Box 16">
          <a:extLst>
            <a:ext uri="{FF2B5EF4-FFF2-40B4-BE49-F238E27FC236}">
              <a16:creationId xmlns:a16="http://schemas.microsoft.com/office/drawing/2014/main" id="{00000000-0008-0000-0500-0000D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90" name="Text Box 17">
          <a:extLst>
            <a:ext uri="{FF2B5EF4-FFF2-40B4-BE49-F238E27FC236}">
              <a16:creationId xmlns:a16="http://schemas.microsoft.com/office/drawing/2014/main" id="{00000000-0008-0000-0500-0000D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91" name="Text Box 18">
          <a:extLst>
            <a:ext uri="{FF2B5EF4-FFF2-40B4-BE49-F238E27FC236}">
              <a16:creationId xmlns:a16="http://schemas.microsoft.com/office/drawing/2014/main" id="{00000000-0008-0000-0500-0000D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92" name="Text Box 19">
          <a:extLst>
            <a:ext uri="{FF2B5EF4-FFF2-40B4-BE49-F238E27FC236}">
              <a16:creationId xmlns:a16="http://schemas.microsoft.com/office/drawing/2014/main" id="{00000000-0008-0000-0500-0000D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93" name="Text Box 16">
          <a:extLst>
            <a:ext uri="{FF2B5EF4-FFF2-40B4-BE49-F238E27FC236}">
              <a16:creationId xmlns:a16="http://schemas.microsoft.com/office/drawing/2014/main" id="{00000000-0008-0000-0500-0000D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94" name="Text Box 17">
          <a:extLst>
            <a:ext uri="{FF2B5EF4-FFF2-40B4-BE49-F238E27FC236}">
              <a16:creationId xmlns:a16="http://schemas.microsoft.com/office/drawing/2014/main" id="{00000000-0008-0000-0500-0000D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95" name="Text Box 18">
          <a:extLst>
            <a:ext uri="{FF2B5EF4-FFF2-40B4-BE49-F238E27FC236}">
              <a16:creationId xmlns:a16="http://schemas.microsoft.com/office/drawing/2014/main" id="{00000000-0008-0000-0500-0000D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96" name="Text Box 19">
          <a:extLst>
            <a:ext uri="{FF2B5EF4-FFF2-40B4-BE49-F238E27FC236}">
              <a16:creationId xmlns:a16="http://schemas.microsoft.com/office/drawing/2014/main" id="{00000000-0008-0000-0500-0000E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97" name="Text Box 16">
          <a:extLst>
            <a:ext uri="{FF2B5EF4-FFF2-40B4-BE49-F238E27FC236}">
              <a16:creationId xmlns:a16="http://schemas.microsoft.com/office/drawing/2014/main" id="{00000000-0008-0000-0500-0000E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98" name="Text Box 17">
          <a:extLst>
            <a:ext uri="{FF2B5EF4-FFF2-40B4-BE49-F238E27FC236}">
              <a16:creationId xmlns:a16="http://schemas.microsoft.com/office/drawing/2014/main" id="{00000000-0008-0000-0500-0000E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99" name="Text Box 18">
          <a:extLst>
            <a:ext uri="{FF2B5EF4-FFF2-40B4-BE49-F238E27FC236}">
              <a16:creationId xmlns:a16="http://schemas.microsoft.com/office/drawing/2014/main" id="{00000000-0008-0000-0500-0000E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300" name="Text Box 19">
          <a:extLst>
            <a:ext uri="{FF2B5EF4-FFF2-40B4-BE49-F238E27FC236}">
              <a16:creationId xmlns:a16="http://schemas.microsoft.com/office/drawing/2014/main" id="{00000000-0008-0000-0500-0000E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014"/>
    <xdr:sp macro="" textlink="">
      <xdr:nvSpPr>
        <xdr:cNvPr id="3301" name="Text Box 15">
          <a:extLst>
            <a:ext uri="{FF2B5EF4-FFF2-40B4-BE49-F238E27FC236}">
              <a16:creationId xmlns:a16="http://schemas.microsoft.com/office/drawing/2014/main" id="{00000000-0008-0000-0500-0000E5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02" name="Text Box 16">
          <a:extLst>
            <a:ext uri="{FF2B5EF4-FFF2-40B4-BE49-F238E27FC236}">
              <a16:creationId xmlns:a16="http://schemas.microsoft.com/office/drawing/2014/main" id="{00000000-0008-0000-0500-0000E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03" name="Text Box 17">
          <a:extLst>
            <a:ext uri="{FF2B5EF4-FFF2-40B4-BE49-F238E27FC236}">
              <a16:creationId xmlns:a16="http://schemas.microsoft.com/office/drawing/2014/main" id="{00000000-0008-0000-0500-0000E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04" name="Text Box 18">
          <a:extLst>
            <a:ext uri="{FF2B5EF4-FFF2-40B4-BE49-F238E27FC236}">
              <a16:creationId xmlns:a16="http://schemas.microsoft.com/office/drawing/2014/main" id="{00000000-0008-0000-0500-0000E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05" name="Text Box 19">
          <a:extLst>
            <a:ext uri="{FF2B5EF4-FFF2-40B4-BE49-F238E27FC236}">
              <a16:creationId xmlns:a16="http://schemas.microsoft.com/office/drawing/2014/main" id="{00000000-0008-0000-0500-0000E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94</xdr:row>
      <xdr:rowOff>504825</xdr:rowOff>
    </xdr:from>
    <xdr:ext cx="95250" cy="442269"/>
    <xdr:sp macro="" textlink="">
      <xdr:nvSpPr>
        <xdr:cNvPr id="3306" name="Text Box 15">
          <a:extLst>
            <a:ext uri="{FF2B5EF4-FFF2-40B4-BE49-F238E27FC236}">
              <a16:creationId xmlns:a16="http://schemas.microsoft.com/office/drawing/2014/main" id="{00000000-0008-0000-0500-0000EA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07" name="Text Box 16">
          <a:extLst>
            <a:ext uri="{FF2B5EF4-FFF2-40B4-BE49-F238E27FC236}">
              <a16:creationId xmlns:a16="http://schemas.microsoft.com/office/drawing/2014/main" id="{00000000-0008-0000-0500-0000E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08" name="Text Box 17">
          <a:extLst>
            <a:ext uri="{FF2B5EF4-FFF2-40B4-BE49-F238E27FC236}">
              <a16:creationId xmlns:a16="http://schemas.microsoft.com/office/drawing/2014/main" id="{00000000-0008-0000-0500-0000E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09" name="Text Box 18">
          <a:extLst>
            <a:ext uri="{FF2B5EF4-FFF2-40B4-BE49-F238E27FC236}">
              <a16:creationId xmlns:a16="http://schemas.microsoft.com/office/drawing/2014/main" id="{00000000-0008-0000-0500-0000E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0" name="Text Box 16">
          <a:extLst>
            <a:ext uri="{FF2B5EF4-FFF2-40B4-BE49-F238E27FC236}">
              <a16:creationId xmlns:a16="http://schemas.microsoft.com/office/drawing/2014/main" id="{00000000-0008-0000-0500-0000E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1" name="Text Box 17">
          <a:extLst>
            <a:ext uri="{FF2B5EF4-FFF2-40B4-BE49-F238E27FC236}">
              <a16:creationId xmlns:a16="http://schemas.microsoft.com/office/drawing/2014/main" id="{00000000-0008-0000-0500-0000E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2" name="Text Box 18">
          <a:extLst>
            <a:ext uri="{FF2B5EF4-FFF2-40B4-BE49-F238E27FC236}">
              <a16:creationId xmlns:a16="http://schemas.microsoft.com/office/drawing/2014/main" id="{00000000-0008-0000-0500-0000F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3" name="Text Box 19">
          <a:extLst>
            <a:ext uri="{FF2B5EF4-FFF2-40B4-BE49-F238E27FC236}">
              <a16:creationId xmlns:a16="http://schemas.microsoft.com/office/drawing/2014/main" id="{00000000-0008-0000-0500-0000F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4" name="Text Box 16">
          <a:extLst>
            <a:ext uri="{FF2B5EF4-FFF2-40B4-BE49-F238E27FC236}">
              <a16:creationId xmlns:a16="http://schemas.microsoft.com/office/drawing/2014/main" id="{00000000-0008-0000-0500-0000F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5" name="Text Box 17">
          <a:extLst>
            <a:ext uri="{FF2B5EF4-FFF2-40B4-BE49-F238E27FC236}">
              <a16:creationId xmlns:a16="http://schemas.microsoft.com/office/drawing/2014/main" id="{00000000-0008-0000-0500-0000F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6" name="Text Box 18">
          <a:extLst>
            <a:ext uri="{FF2B5EF4-FFF2-40B4-BE49-F238E27FC236}">
              <a16:creationId xmlns:a16="http://schemas.microsoft.com/office/drawing/2014/main" id="{00000000-0008-0000-0500-0000F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98</xdr:row>
      <xdr:rowOff>170392</xdr:rowOff>
    </xdr:from>
    <xdr:ext cx="95250" cy="213632"/>
    <xdr:sp macro="" textlink="">
      <xdr:nvSpPr>
        <xdr:cNvPr id="3317" name="Text Box 15">
          <a:extLst>
            <a:ext uri="{FF2B5EF4-FFF2-40B4-BE49-F238E27FC236}">
              <a16:creationId xmlns:a16="http://schemas.microsoft.com/office/drawing/2014/main" id="{00000000-0008-0000-0500-0000F5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18" name="Text Box 16">
          <a:extLst>
            <a:ext uri="{FF2B5EF4-FFF2-40B4-BE49-F238E27FC236}">
              <a16:creationId xmlns:a16="http://schemas.microsoft.com/office/drawing/2014/main" id="{00000000-0008-0000-0500-0000F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19" name="Text Box 17">
          <a:extLst>
            <a:ext uri="{FF2B5EF4-FFF2-40B4-BE49-F238E27FC236}">
              <a16:creationId xmlns:a16="http://schemas.microsoft.com/office/drawing/2014/main" id="{00000000-0008-0000-0500-0000F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20" name="Text Box 18">
          <a:extLst>
            <a:ext uri="{FF2B5EF4-FFF2-40B4-BE49-F238E27FC236}">
              <a16:creationId xmlns:a16="http://schemas.microsoft.com/office/drawing/2014/main" id="{00000000-0008-0000-0500-0000F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21" name="Text Box 19">
          <a:extLst>
            <a:ext uri="{FF2B5EF4-FFF2-40B4-BE49-F238E27FC236}">
              <a16:creationId xmlns:a16="http://schemas.microsoft.com/office/drawing/2014/main" id="{00000000-0008-0000-0500-0000F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22" name="Text Box 16">
          <a:extLst>
            <a:ext uri="{FF2B5EF4-FFF2-40B4-BE49-F238E27FC236}">
              <a16:creationId xmlns:a16="http://schemas.microsoft.com/office/drawing/2014/main" id="{00000000-0008-0000-0500-0000F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23" name="Text Box 17">
          <a:extLst>
            <a:ext uri="{FF2B5EF4-FFF2-40B4-BE49-F238E27FC236}">
              <a16:creationId xmlns:a16="http://schemas.microsoft.com/office/drawing/2014/main" id="{00000000-0008-0000-0500-0000F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24" name="Text Box 18">
          <a:extLst>
            <a:ext uri="{FF2B5EF4-FFF2-40B4-BE49-F238E27FC236}">
              <a16:creationId xmlns:a16="http://schemas.microsoft.com/office/drawing/2014/main" id="{00000000-0008-0000-0500-0000F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25" name="Text Box 19">
          <a:extLst>
            <a:ext uri="{FF2B5EF4-FFF2-40B4-BE49-F238E27FC236}">
              <a16:creationId xmlns:a16="http://schemas.microsoft.com/office/drawing/2014/main" id="{00000000-0008-0000-0500-0000F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95250" cy="171450"/>
    <xdr:sp macro="" textlink="">
      <xdr:nvSpPr>
        <xdr:cNvPr id="3326" name="Text Box 16">
          <a:extLst>
            <a:ext uri="{FF2B5EF4-FFF2-40B4-BE49-F238E27FC236}">
              <a16:creationId xmlns:a16="http://schemas.microsoft.com/office/drawing/2014/main" id="{00000000-0008-0000-0500-0000FE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95250" cy="171450"/>
    <xdr:sp macro="" textlink="">
      <xdr:nvSpPr>
        <xdr:cNvPr id="3327" name="Text Box 17">
          <a:extLst>
            <a:ext uri="{FF2B5EF4-FFF2-40B4-BE49-F238E27FC236}">
              <a16:creationId xmlns:a16="http://schemas.microsoft.com/office/drawing/2014/main" id="{00000000-0008-0000-0500-0000FF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95250" cy="171450"/>
    <xdr:sp macro="" textlink="">
      <xdr:nvSpPr>
        <xdr:cNvPr id="3328" name="Text Box 18">
          <a:extLst>
            <a:ext uri="{FF2B5EF4-FFF2-40B4-BE49-F238E27FC236}">
              <a16:creationId xmlns:a16="http://schemas.microsoft.com/office/drawing/2014/main" id="{00000000-0008-0000-0500-000000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95250" cy="171450"/>
    <xdr:sp macro="" textlink="">
      <xdr:nvSpPr>
        <xdr:cNvPr id="3329" name="Text Box 19">
          <a:extLst>
            <a:ext uri="{FF2B5EF4-FFF2-40B4-BE49-F238E27FC236}">
              <a16:creationId xmlns:a16="http://schemas.microsoft.com/office/drawing/2014/main" id="{00000000-0008-0000-0500-000001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014"/>
    <xdr:sp macro="" textlink="">
      <xdr:nvSpPr>
        <xdr:cNvPr id="3330" name="Text Box 15">
          <a:extLst>
            <a:ext uri="{FF2B5EF4-FFF2-40B4-BE49-F238E27FC236}">
              <a16:creationId xmlns:a16="http://schemas.microsoft.com/office/drawing/2014/main" id="{00000000-0008-0000-0500-000002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31" name="Text Box 16">
          <a:extLst>
            <a:ext uri="{FF2B5EF4-FFF2-40B4-BE49-F238E27FC236}">
              <a16:creationId xmlns:a16="http://schemas.microsoft.com/office/drawing/2014/main" id="{00000000-0008-0000-0500-00000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32" name="Text Box 17">
          <a:extLst>
            <a:ext uri="{FF2B5EF4-FFF2-40B4-BE49-F238E27FC236}">
              <a16:creationId xmlns:a16="http://schemas.microsoft.com/office/drawing/2014/main" id="{00000000-0008-0000-0500-00000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33" name="Text Box 18">
          <a:extLst>
            <a:ext uri="{FF2B5EF4-FFF2-40B4-BE49-F238E27FC236}">
              <a16:creationId xmlns:a16="http://schemas.microsoft.com/office/drawing/2014/main" id="{00000000-0008-0000-0500-00000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34" name="Text Box 19">
          <a:extLst>
            <a:ext uri="{FF2B5EF4-FFF2-40B4-BE49-F238E27FC236}">
              <a16:creationId xmlns:a16="http://schemas.microsoft.com/office/drawing/2014/main" id="{00000000-0008-0000-0500-00000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35" name="Text Box 16">
          <a:extLst>
            <a:ext uri="{FF2B5EF4-FFF2-40B4-BE49-F238E27FC236}">
              <a16:creationId xmlns:a16="http://schemas.microsoft.com/office/drawing/2014/main" id="{00000000-0008-0000-0500-00000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36" name="Text Box 17">
          <a:extLst>
            <a:ext uri="{FF2B5EF4-FFF2-40B4-BE49-F238E27FC236}">
              <a16:creationId xmlns:a16="http://schemas.microsoft.com/office/drawing/2014/main" id="{00000000-0008-0000-0500-00000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98</xdr:row>
      <xdr:rowOff>15875</xdr:rowOff>
    </xdr:from>
    <xdr:ext cx="95250" cy="171450"/>
    <xdr:sp macro="" textlink="">
      <xdr:nvSpPr>
        <xdr:cNvPr id="3337" name="Text Box 18">
          <a:extLst>
            <a:ext uri="{FF2B5EF4-FFF2-40B4-BE49-F238E27FC236}">
              <a16:creationId xmlns:a16="http://schemas.microsoft.com/office/drawing/2014/main" id="{00000000-0008-0000-0500-000009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38" name="Text Box 16">
          <a:extLst>
            <a:ext uri="{FF2B5EF4-FFF2-40B4-BE49-F238E27FC236}">
              <a16:creationId xmlns:a16="http://schemas.microsoft.com/office/drawing/2014/main" id="{00000000-0008-0000-0500-00000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39" name="Text Box 17">
          <a:extLst>
            <a:ext uri="{FF2B5EF4-FFF2-40B4-BE49-F238E27FC236}">
              <a16:creationId xmlns:a16="http://schemas.microsoft.com/office/drawing/2014/main" id="{00000000-0008-0000-0500-00000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40" name="Text Box 18">
          <a:extLst>
            <a:ext uri="{FF2B5EF4-FFF2-40B4-BE49-F238E27FC236}">
              <a16:creationId xmlns:a16="http://schemas.microsoft.com/office/drawing/2014/main" id="{00000000-0008-0000-0500-00000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41" name="Text Box 19">
          <a:extLst>
            <a:ext uri="{FF2B5EF4-FFF2-40B4-BE49-F238E27FC236}">
              <a16:creationId xmlns:a16="http://schemas.microsoft.com/office/drawing/2014/main" id="{00000000-0008-0000-0500-00000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42" name="Text Box 16">
          <a:extLst>
            <a:ext uri="{FF2B5EF4-FFF2-40B4-BE49-F238E27FC236}">
              <a16:creationId xmlns:a16="http://schemas.microsoft.com/office/drawing/2014/main" id="{00000000-0008-0000-0500-00000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98</xdr:row>
      <xdr:rowOff>170392</xdr:rowOff>
    </xdr:from>
    <xdr:ext cx="95250" cy="213632"/>
    <xdr:sp macro="" textlink="">
      <xdr:nvSpPr>
        <xdr:cNvPr id="3343" name="Text Box 15">
          <a:extLst>
            <a:ext uri="{FF2B5EF4-FFF2-40B4-BE49-F238E27FC236}">
              <a16:creationId xmlns:a16="http://schemas.microsoft.com/office/drawing/2014/main" id="{00000000-0008-0000-0500-00000F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8496"/>
    <xdr:sp macro="" textlink="">
      <xdr:nvSpPr>
        <xdr:cNvPr id="3344" name="Text Box 15">
          <a:extLst>
            <a:ext uri="{FF2B5EF4-FFF2-40B4-BE49-F238E27FC236}">
              <a16:creationId xmlns:a16="http://schemas.microsoft.com/office/drawing/2014/main" id="{00000000-0008-0000-0500-000010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504825</xdr:rowOff>
    </xdr:from>
    <xdr:ext cx="95250" cy="442269"/>
    <xdr:sp macro="" textlink="">
      <xdr:nvSpPr>
        <xdr:cNvPr id="3345" name="Text Box 15">
          <a:extLst>
            <a:ext uri="{FF2B5EF4-FFF2-40B4-BE49-F238E27FC236}">
              <a16:creationId xmlns:a16="http://schemas.microsoft.com/office/drawing/2014/main" id="{00000000-0008-0000-0500-000011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504825</xdr:rowOff>
    </xdr:from>
    <xdr:ext cx="95250" cy="442269"/>
    <xdr:sp macro="" textlink="">
      <xdr:nvSpPr>
        <xdr:cNvPr id="3346" name="Text Box 15">
          <a:extLst>
            <a:ext uri="{FF2B5EF4-FFF2-40B4-BE49-F238E27FC236}">
              <a16:creationId xmlns:a16="http://schemas.microsoft.com/office/drawing/2014/main" id="{00000000-0008-0000-0500-000012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3347" name="Text Box 15">
          <a:extLst>
            <a:ext uri="{FF2B5EF4-FFF2-40B4-BE49-F238E27FC236}">
              <a16:creationId xmlns:a16="http://schemas.microsoft.com/office/drawing/2014/main" id="{00000000-0008-0000-0500-000013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331"/>
    <xdr:sp macro="" textlink="">
      <xdr:nvSpPr>
        <xdr:cNvPr id="3348" name="Text Box 15">
          <a:extLst>
            <a:ext uri="{FF2B5EF4-FFF2-40B4-BE49-F238E27FC236}">
              <a16:creationId xmlns:a16="http://schemas.microsoft.com/office/drawing/2014/main" id="{00000000-0008-0000-0500-000014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98</xdr:row>
      <xdr:rowOff>170392</xdr:rowOff>
    </xdr:from>
    <xdr:ext cx="95250" cy="213632"/>
    <xdr:sp macro="" textlink="">
      <xdr:nvSpPr>
        <xdr:cNvPr id="3349" name="Text Box 15">
          <a:extLst>
            <a:ext uri="{FF2B5EF4-FFF2-40B4-BE49-F238E27FC236}">
              <a16:creationId xmlns:a16="http://schemas.microsoft.com/office/drawing/2014/main" id="{00000000-0008-0000-0500-000015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50" name="Text Box 16">
          <a:extLst>
            <a:ext uri="{FF2B5EF4-FFF2-40B4-BE49-F238E27FC236}">
              <a16:creationId xmlns:a16="http://schemas.microsoft.com/office/drawing/2014/main" id="{00000000-0008-0000-0500-00001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51" name="Text Box 17">
          <a:extLst>
            <a:ext uri="{FF2B5EF4-FFF2-40B4-BE49-F238E27FC236}">
              <a16:creationId xmlns:a16="http://schemas.microsoft.com/office/drawing/2014/main" id="{00000000-0008-0000-0500-00001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52" name="Text Box 18">
          <a:extLst>
            <a:ext uri="{FF2B5EF4-FFF2-40B4-BE49-F238E27FC236}">
              <a16:creationId xmlns:a16="http://schemas.microsoft.com/office/drawing/2014/main" id="{00000000-0008-0000-0500-00001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53" name="Text Box 19">
          <a:extLst>
            <a:ext uri="{FF2B5EF4-FFF2-40B4-BE49-F238E27FC236}">
              <a16:creationId xmlns:a16="http://schemas.microsoft.com/office/drawing/2014/main" id="{00000000-0008-0000-0500-00001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54" name="Text Box 16">
          <a:extLst>
            <a:ext uri="{FF2B5EF4-FFF2-40B4-BE49-F238E27FC236}">
              <a16:creationId xmlns:a16="http://schemas.microsoft.com/office/drawing/2014/main" id="{00000000-0008-0000-0500-00001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55" name="Text Box 17">
          <a:extLst>
            <a:ext uri="{FF2B5EF4-FFF2-40B4-BE49-F238E27FC236}">
              <a16:creationId xmlns:a16="http://schemas.microsoft.com/office/drawing/2014/main" id="{00000000-0008-0000-0500-00001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56" name="Text Box 18">
          <a:extLst>
            <a:ext uri="{FF2B5EF4-FFF2-40B4-BE49-F238E27FC236}">
              <a16:creationId xmlns:a16="http://schemas.microsoft.com/office/drawing/2014/main" id="{00000000-0008-0000-0500-00001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57" name="Text Box 19">
          <a:extLst>
            <a:ext uri="{FF2B5EF4-FFF2-40B4-BE49-F238E27FC236}">
              <a16:creationId xmlns:a16="http://schemas.microsoft.com/office/drawing/2014/main" id="{00000000-0008-0000-0500-00001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58" name="Text Box 16">
          <a:extLst>
            <a:ext uri="{FF2B5EF4-FFF2-40B4-BE49-F238E27FC236}">
              <a16:creationId xmlns:a16="http://schemas.microsoft.com/office/drawing/2014/main" id="{00000000-0008-0000-0500-00001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59" name="Text Box 17">
          <a:extLst>
            <a:ext uri="{FF2B5EF4-FFF2-40B4-BE49-F238E27FC236}">
              <a16:creationId xmlns:a16="http://schemas.microsoft.com/office/drawing/2014/main" id="{00000000-0008-0000-0500-00001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60" name="Text Box 18">
          <a:extLst>
            <a:ext uri="{FF2B5EF4-FFF2-40B4-BE49-F238E27FC236}">
              <a16:creationId xmlns:a16="http://schemas.microsoft.com/office/drawing/2014/main" id="{00000000-0008-0000-0500-00002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61" name="Text Box 19">
          <a:extLst>
            <a:ext uri="{FF2B5EF4-FFF2-40B4-BE49-F238E27FC236}">
              <a16:creationId xmlns:a16="http://schemas.microsoft.com/office/drawing/2014/main" id="{00000000-0008-0000-0500-00002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4014"/>
    <xdr:sp macro="" textlink="">
      <xdr:nvSpPr>
        <xdr:cNvPr id="3362" name="Text Box 15">
          <a:extLst>
            <a:ext uri="{FF2B5EF4-FFF2-40B4-BE49-F238E27FC236}">
              <a16:creationId xmlns:a16="http://schemas.microsoft.com/office/drawing/2014/main" id="{00000000-0008-0000-0500-000022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63" name="Text Box 16">
          <a:extLst>
            <a:ext uri="{FF2B5EF4-FFF2-40B4-BE49-F238E27FC236}">
              <a16:creationId xmlns:a16="http://schemas.microsoft.com/office/drawing/2014/main" id="{00000000-0008-0000-0500-00002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64" name="Text Box 17">
          <a:extLst>
            <a:ext uri="{FF2B5EF4-FFF2-40B4-BE49-F238E27FC236}">
              <a16:creationId xmlns:a16="http://schemas.microsoft.com/office/drawing/2014/main" id="{00000000-0008-0000-0500-00002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65" name="Text Box 18">
          <a:extLst>
            <a:ext uri="{FF2B5EF4-FFF2-40B4-BE49-F238E27FC236}">
              <a16:creationId xmlns:a16="http://schemas.microsoft.com/office/drawing/2014/main" id="{00000000-0008-0000-0500-00002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66" name="Text Box 19">
          <a:extLst>
            <a:ext uri="{FF2B5EF4-FFF2-40B4-BE49-F238E27FC236}">
              <a16:creationId xmlns:a16="http://schemas.microsoft.com/office/drawing/2014/main" id="{00000000-0008-0000-0500-00002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67" name="Text Box 16">
          <a:extLst>
            <a:ext uri="{FF2B5EF4-FFF2-40B4-BE49-F238E27FC236}">
              <a16:creationId xmlns:a16="http://schemas.microsoft.com/office/drawing/2014/main" id="{00000000-0008-0000-0500-00002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68" name="Text Box 17">
          <a:extLst>
            <a:ext uri="{FF2B5EF4-FFF2-40B4-BE49-F238E27FC236}">
              <a16:creationId xmlns:a16="http://schemas.microsoft.com/office/drawing/2014/main" id="{00000000-0008-0000-0500-00002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69" name="Text Box 18">
          <a:extLst>
            <a:ext uri="{FF2B5EF4-FFF2-40B4-BE49-F238E27FC236}">
              <a16:creationId xmlns:a16="http://schemas.microsoft.com/office/drawing/2014/main" id="{00000000-0008-0000-0500-00002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0" name="Text Box 16">
          <a:extLst>
            <a:ext uri="{FF2B5EF4-FFF2-40B4-BE49-F238E27FC236}">
              <a16:creationId xmlns:a16="http://schemas.microsoft.com/office/drawing/2014/main" id="{00000000-0008-0000-0500-00002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1" name="Text Box 17">
          <a:extLst>
            <a:ext uri="{FF2B5EF4-FFF2-40B4-BE49-F238E27FC236}">
              <a16:creationId xmlns:a16="http://schemas.microsoft.com/office/drawing/2014/main" id="{00000000-0008-0000-0500-00002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2" name="Text Box 18">
          <a:extLst>
            <a:ext uri="{FF2B5EF4-FFF2-40B4-BE49-F238E27FC236}">
              <a16:creationId xmlns:a16="http://schemas.microsoft.com/office/drawing/2014/main" id="{00000000-0008-0000-0500-00002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3" name="Text Box 19">
          <a:extLst>
            <a:ext uri="{FF2B5EF4-FFF2-40B4-BE49-F238E27FC236}">
              <a16:creationId xmlns:a16="http://schemas.microsoft.com/office/drawing/2014/main" id="{00000000-0008-0000-0500-00002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4" name="Text Box 16">
          <a:extLst>
            <a:ext uri="{FF2B5EF4-FFF2-40B4-BE49-F238E27FC236}">
              <a16:creationId xmlns:a16="http://schemas.microsoft.com/office/drawing/2014/main" id="{00000000-0008-0000-0500-00002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5" name="Text Box 17">
          <a:extLst>
            <a:ext uri="{FF2B5EF4-FFF2-40B4-BE49-F238E27FC236}">
              <a16:creationId xmlns:a16="http://schemas.microsoft.com/office/drawing/2014/main" id="{00000000-0008-0000-0500-00002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6" name="Text Box 18">
          <a:extLst>
            <a:ext uri="{FF2B5EF4-FFF2-40B4-BE49-F238E27FC236}">
              <a16:creationId xmlns:a16="http://schemas.microsoft.com/office/drawing/2014/main" id="{00000000-0008-0000-0500-00003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7" name="Text Box 19">
          <a:extLst>
            <a:ext uri="{FF2B5EF4-FFF2-40B4-BE49-F238E27FC236}">
              <a16:creationId xmlns:a16="http://schemas.microsoft.com/office/drawing/2014/main" id="{00000000-0008-0000-0500-00003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56743"/>
    <xdr:sp macro="" textlink="">
      <xdr:nvSpPr>
        <xdr:cNvPr id="3378" name="Text Box 15">
          <a:extLst>
            <a:ext uri="{FF2B5EF4-FFF2-40B4-BE49-F238E27FC236}">
              <a16:creationId xmlns:a16="http://schemas.microsoft.com/office/drawing/2014/main" id="{00000000-0008-0000-0500-0000320D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504825</xdr:rowOff>
    </xdr:from>
    <xdr:ext cx="95250" cy="442269"/>
    <xdr:sp macro="" textlink="">
      <xdr:nvSpPr>
        <xdr:cNvPr id="3379" name="Text Box 15">
          <a:extLst>
            <a:ext uri="{FF2B5EF4-FFF2-40B4-BE49-F238E27FC236}">
              <a16:creationId xmlns:a16="http://schemas.microsoft.com/office/drawing/2014/main" id="{00000000-0008-0000-0500-000033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504825</xdr:rowOff>
    </xdr:from>
    <xdr:ext cx="95250" cy="442269"/>
    <xdr:sp macro="" textlink="">
      <xdr:nvSpPr>
        <xdr:cNvPr id="3380" name="Text Box 15">
          <a:extLst>
            <a:ext uri="{FF2B5EF4-FFF2-40B4-BE49-F238E27FC236}">
              <a16:creationId xmlns:a16="http://schemas.microsoft.com/office/drawing/2014/main" id="{00000000-0008-0000-0500-000034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3381" name="Text Box 15">
          <a:extLst>
            <a:ext uri="{FF2B5EF4-FFF2-40B4-BE49-F238E27FC236}">
              <a16:creationId xmlns:a16="http://schemas.microsoft.com/office/drawing/2014/main" id="{00000000-0008-0000-0500-000035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331"/>
    <xdr:sp macro="" textlink="">
      <xdr:nvSpPr>
        <xdr:cNvPr id="3382" name="Text Box 15">
          <a:extLst>
            <a:ext uri="{FF2B5EF4-FFF2-40B4-BE49-F238E27FC236}">
              <a16:creationId xmlns:a16="http://schemas.microsoft.com/office/drawing/2014/main" id="{00000000-0008-0000-0500-000036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504825</xdr:rowOff>
    </xdr:from>
    <xdr:ext cx="95250" cy="213632"/>
    <xdr:sp macro="" textlink="">
      <xdr:nvSpPr>
        <xdr:cNvPr id="3383" name="Text Box 15">
          <a:extLst>
            <a:ext uri="{FF2B5EF4-FFF2-40B4-BE49-F238E27FC236}">
              <a16:creationId xmlns:a16="http://schemas.microsoft.com/office/drawing/2014/main" id="{00000000-0008-0000-0500-000037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84" name="Text Box 16">
          <a:extLst>
            <a:ext uri="{FF2B5EF4-FFF2-40B4-BE49-F238E27FC236}">
              <a16:creationId xmlns:a16="http://schemas.microsoft.com/office/drawing/2014/main" id="{00000000-0008-0000-0500-00003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85" name="Text Box 17">
          <a:extLst>
            <a:ext uri="{FF2B5EF4-FFF2-40B4-BE49-F238E27FC236}">
              <a16:creationId xmlns:a16="http://schemas.microsoft.com/office/drawing/2014/main" id="{00000000-0008-0000-0500-00003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86" name="Text Box 18">
          <a:extLst>
            <a:ext uri="{FF2B5EF4-FFF2-40B4-BE49-F238E27FC236}">
              <a16:creationId xmlns:a16="http://schemas.microsoft.com/office/drawing/2014/main" id="{00000000-0008-0000-0500-00003A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87" name="Text Box 19">
          <a:extLst>
            <a:ext uri="{FF2B5EF4-FFF2-40B4-BE49-F238E27FC236}">
              <a16:creationId xmlns:a16="http://schemas.microsoft.com/office/drawing/2014/main" id="{00000000-0008-0000-0500-00003B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88" name="Text Box 16">
          <a:extLst>
            <a:ext uri="{FF2B5EF4-FFF2-40B4-BE49-F238E27FC236}">
              <a16:creationId xmlns:a16="http://schemas.microsoft.com/office/drawing/2014/main" id="{00000000-0008-0000-0500-00003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89" name="Text Box 17">
          <a:extLst>
            <a:ext uri="{FF2B5EF4-FFF2-40B4-BE49-F238E27FC236}">
              <a16:creationId xmlns:a16="http://schemas.microsoft.com/office/drawing/2014/main" id="{00000000-0008-0000-0500-00003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90" name="Text Box 18">
          <a:extLst>
            <a:ext uri="{FF2B5EF4-FFF2-40B4-BE49-F238E27FC236}">
              <a16:creationId xmlns:a16="http://schemas.microsoft.com/office/drawing/2014/main" id="{00000000-0008-0000-0500-00003E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91" name="Text Box 19">
          <a:extLst>
            <a:ext uri="{FF2B5EF4-FFF2-40B4-BE49-F238E27FC236}">
              <a16:creationId xmlns:a16="http://schemas.microsoft.com/office/drawing/2014/main" id="{00000000-0008-0000-0500-00003F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92" name="Text Box 16">
          <a:extLst>
            <a:ext uri="{FF2B5EF4-FFF2-40B4-BE49-F238E27FC236}">
              <a16:creationId xmlns:a16="http://schemas.microsoft.com/office/drawing/2014/main" id="{00000000-0008-0000-0500-00004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93" name="Text Box 17">
          <a:extLst>
            <a:ext uri="{FF2B5EF4-FFF2-40B4-BE49-F238E27FC236}">
              <a16:creationId xmlns:a16="http://schemas.microsoft.com/office/drawing/2014/main" id="{00000000-0008-0000-0500-00004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94" name="Text Box 18">
          <a:extLst>
            <a:ext uri="{FF2B5EF4-FFF2-40B4-BE49-F238E27FC236}">
              <a16:creationId xmlns:a16="http://schemas.microsoft.com/office/drawing/2014/main" id="{00000000-0008-0000-0500-000042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859692</xdr:colOff>
      <xdr:row>103</xdr:row>
      <xdr:rowOff>361462</xdr:rowOff>
    </xdr:from>
    <xdr:ext cx="95250" cy="171450"/>
    <xdr:sp macro="" textlink="">
      <xdr:nvSpPr>
        <xdr:cNvPr id="3395" name="Text Box 19">
          <a:extLst>
            <a:ext uri="{FF2B5EF4-FFF2-40B4-BE49-F238E27FC236}">
              <a16:creationId xmlns:a16="http://schemas.microsoft.com/office/drawing/2014/main" id="{00000000-0008-0000-0500-0000430D0000}"/>
            </a:ext>
          </a:extLst>
        </xdr:cNvPr>
        <xdr:cNvSpPr txBox="1">
          <a:spLocks noChangeArrowheads="1"/>
        </xdr:cNvSpPr>
      </xdr:nvSpPr>
      <xdr:spPr bwMode="auto">
        <a:xfrm>
          <a:off x="25224154" y="4042507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4014"/>
    <xdr:sp macro="" textlink="">
      <xdr:nvSpPr>
        <xdr:cNvPr id="3396" name="Text Box 15">
          <a:extLst>
            <a:ext uri="{FF2B5EF4-FFF2-40B4-BE49-F238E27FC236}">
              <a16:creationId xmlns:a16="http://schemas.microsoft.com/office/drawing/2014/main" id="{00000000-0008-0000-0500-000044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97" name="Text Box 16">
          <a:extLst>
            <a:ext uri="{FF2B5EF4-FFF2-40B4-BE49-F238E27FC236}">
              <a16:creationId xmlns:a16="http://schemas.microsoft.com/office/drawing/2014/main" id="{00000000-0008-0000-0500-00004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98" name="Text Box 17">
          <a:extLst>
            <a:ext uri="{FF2B5EF4-FFF2-40B4-BE49-F238E27FC236}">
              <a16:creationId xmlns:a16="http://schemas.microsoft.com/office/drawing/2014/main" id="{00000000-0008-0000-0500-00004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99" name="Text Box 18">
          <a:extLst>
            <a:ext uri="{FF2B5EF4-FFF2-40B4-BE49-F238E27FC236}">
              <a16:creationId xmlns:a16="http://schemas.microsoft.com/office/drawing/2014/main" id="{00000000-0008-0000-0500-00004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00" name="Text Box 19">
          <a:extLst>
            <a:ext uri="{FF2B5EF4-FFF2-40B4-BE49-F238E27FC236}">
              <a16:creationId xmlns:a16="http://schemas.microsoft.com/office/drawing/2014/main" id="{00000000-0008-0000-0500-00004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100</xdr:row>
      <xdr:rowOff>504825</xdr:rowOff>
    </xdr:from>
    <xdr:ext cx="95250" cy="442269"/>
    <xdr:sp macro="" textlink="">
      <xdr:nvSpPr>
        <xdr:cNvPr id="3401" name="Text Box 15">
          <a:extLst>
            <a:ext uri="{FF2B5EF4-FFF2-40B4-BE49-F238E27FC236}">
              <a16:creationId xmlns:a16="http://schemas.microsoft.com/office/drawing/2014/main" id="{00000000-0008-0000-0500-0000490D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02" name="Text Box 16">
          <a:extLst>
            <a:ext uri="{FF2B5EF4-FFF2-40B4-BE49-F238E27FC236}">
              <a16:creationId xmlns:a16="http://schemas.microsoft.com/office/drawing/2014/main" id="{00000000-0008-0000-0500-00004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03" name="Text Box 17">
          <a:extLst>
            <a:ext uri="{FF2B5EF4-FFF2-40B4-BE49-F238E27FC236}">
              <a16:creationId xmlns:a16="http://schemas.microsoft.com/office/drawing/2014/main" id="{00000000-0008-0000-0500-00004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04" name="Text Box 18">
          <a:extLst>
            <a:ext uri="{FF2B5EF4-FFF2-40B4-BE49-F238E27FC236}">
              <a16:creationId xmlns:a16="http://schemas.microsoft.com/office/drawing/2014/main" id="{00000000-0008-0000-0500-00004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05" name="Text Box 16">
          <a:extLst>
            <a:ext uri="{FF2B5EF4-FFF2-40B4-BE49-F238E27FC236}">
              <a16:creationId xmlns:a16="http://schemas.microsoft.com/office/drawing/2014/main" id="{00000000-0008-0000-0500-00004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06" name="Text Box 17">
          <a:extLst>
            <a:ext uri="{FF2B5EF4-FFF2-40B4-BE49-F238E27FC236}">
              <a16:creationId xmlns:a16="http://schemas.microsoft.com/office/drawing/2014/main" id="{00000000-0008-0000-0500-00004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07" name="Text Box 18">
          <a:extLst>
            <a:ext uri="{FF2B5EF4-FFF2-40B4-BE49-F238E27FC236}">
              <a16:creationId xmlns:a16="http://schemas.microsoft.com/office/drawing/2014/main" id="{00000000-0008-0000-0500-00004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08" name="Text Box 19">
          <a:extLst>
            <a:ext uri="{FF2B5EF4-FFF2-40B4-BE49-F238E27FC236}">
              <a16:creationId xmlns:a16="http://schemas.microsoft.com/office/drawing/2014/main" id="{00000000-0008-0000-0500-00005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09" name="Text Box 16">
          <a:extLst>
            <a:ext uri="{FF2B5EF4-FFF2-40B4-BE49-F238E27FC236}">
              <a16:creationId xmlns:a16="http://schemas.microsoft.com/office/drawing/2014/main" id="{00000000-0008-0000-0500-00005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10" name="Text Box 17">
          <a:extLst>
            <a:ext uri="{FF2B5EF4-FFF2-40B4-BE49-F238E27FC236}">
              <a16:creationId xmlns:a16="http://schemas.microsoft.com/office/drawing/2014/main" id="{00000000-0008-0000-0500-000052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11" name="Text Box 18">
          <a:extLst>
            <a:ext uri="{FF2B5EF4-FFF2-40B4-BE49-F238E27FC236}">
              <a16:creationId xmlns:a16="http://schemas.microsoft.com/office/drawing/2014/main" id="{00000000-0008-0000-0500-000053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104</xdr:row>
      <xdr:rowOff>170392</xdr:rowOff>
    </xdr:from>
    <xdr:ext cx="95250" cy="213632"/>
    <xdr:sp macro="" textlink="">
      <xdr:nvSpPr>
        <xdr:cNvPr id="3412" name="Text Box 15">
          <a:extLst>
            <a:ext uri="{FF2B5EF4-FFF2-40B4-BE49-F238E27FC236}">
              <a16:creationId xmlns:a16="http://schemas.microsoft.com/office/drawing/2014/main" id="{00000000-0008-0000-0500-000054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13" name="Text Box 16">
          <a:extLst>
            <a:ext uri="{FF2B5EF4-FFF2-40B4-BE49-F238E27FC236}">
              <a16:creationId xmlns:a16="http://schemas.microsoft.com/office/drawing/2014/main" id="{00000000-0008-0000-0500-00005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14" name="Text Box 17">
          <a:extLst>
            <a:ext uri="{FF2B5EF4-FFF2-40B4-BE49-F238E27FC236}">
              <a16:creationId xmlns:a16="http://schemas.microsoft.com/office/drawing/2014/main" id="{00000000-0008-0000-0500-00005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15" name="Text Box 18">
          <a:extLst>
            <a:ext uri="{FF2B5EF4-FFF2-40B4-BE49-F238E27FC236}">
              <a16:creationId xmlns:a16="http://schemas.microsoft.com/office/drawing/2014/main" id="{00000000-0008-0000-0500-00005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16" name="Text Box 19">
          <a:extLst>
            <a:ext uri="{FF2B5EF4-FFF2-40B4-BE49-F238E27FC236}">
              <a16:creationId xmlns:a16="http://schemas.microsoft.com/office/drawing/2014/main" id="{00000000-0008-0000-0500-00005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17" name="Text Box 16">
          <a:extLst>
            <a:ext uri="{FF2B5EF4-FFF2-40B4-BE49-F238E27FC236}">
              <a16:creationId xmlns:a16="http://schemas.microsoft.com/office/drawing/2014/main" id="{00000000-0008-0000-0500-00005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18" name="Text Box 17">
          <a:extLst>
            <a:ext uri="{FF2B5EF4-FFF2-40B4-BE49-F238E27FC236}">
              <a16:creationId xmlns:a16="http://schemas.microsoft.com/office/drawing/2014/main" id="{00000000-0008-0000-0500-00005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19" name="Text Box 18">
          <a:extLst>
            <a:ext uri="{FF2B5EF4-FFF2-40B4-BE49-F238E27FC236}">
              <a16:creationId xmlns:a16="http://schemas.microsoft.com/office/drawing/2014/main" id="{00000000-0008-0000-0500-00005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20" name="Text Box 19">
          <a:extLst>
            <a:ext uri="{FF2B5EF4-FFF2-40B4-BE49-F238E27FC236}">
              <a16:creationId xmlns:a16="http://schemas.microsoft.com/office/drawing/2014/main" id="{00000000-0008-0000-0500-00005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95250" cy="171450"/>
    <xdr:sp macro="" textlink="">
      <xdr:nvSpPr>
        <xdr:cNvPr id="3421" name="Text Box 16">
          <a:extLst>
            <a:ext uri="{FF2B5EF4-FFF2-40B4-BE49-F238E27FC236}">
              <a16:creationId xmlns:a16="http://schemas.microsoft.com/office/drawing/2014/main" id="{00000000-0008-0000-0500-00005D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95250" cy="171450"/>
    <xdr:sp macro="" textlink="">
      <xdr:nvSpPr>
        <xdr:cNvPr id="3422" name="Text Box 17">
          <a:extLst>
            <a:ext uri="{FF2B5EF4-FFF2-40B4-BE49-F238E27FC236}">
              <a16:creationId xmlns:a16="http://schemas.microsoft.com/office/drawing/2014/main" id="{00000000-0008-0000-0500-00005E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95250" cy="171450"/>
    <xdr:sp macro="" textlink="">
      <xdr:nvSpPr>
        <xdr:cNvPr id="3423" name="Text Box 18">
          <a:extLst>
            <a:ext uri="{FF2B5EF4-FFF2-40B4-BE49-F238E27FC236}">
              <a16:creationId xmlns:a16="http://schemas.microsoft.com/office/drawing/2014/main" id="{00000000-0008-0000-0500-00005F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95250" cy="171450"/>
    <xdr:sp macro="" textlink="">
      <xdr:nvSpPr>
        <xdr:cNvPr id="3424" name="Text Box 19">
          <a:extLst>
            <a:ext uri="{FF2B5EF4-FFF2-40B4-BE49-F238E27FC236}">
              <a16:creationId xmlns:a16="http://schemas.microsoft.com/office/drawing/2014/main" id="{00000000-0008-0000-0500-000060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4014"/>
    <xdr:sp macro="" textlink="">
      <xdr:nvSpPr>
        <xdr:cNvPr id="3425" name="Text Box 15">
          <a:extLst>
            <a:ext uri="{FF2B5EF4-FFF2-40B4-BE49-F238E27FC236}">
              <a16:creationId xmlns:a16="http://schemas.microsoft.com/office/drawing/2014/main" id="{00000000-0008-0000-0500-000061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26" name="Text Box 16">
          <a:extLst>
            <a:ext uri="{FF2B5EF4-FFF2-40B4-BE49-F238E27FC236}">
              <a16:creationId xmlns:a16="http://schemas.microsoft.com/office/drawing/2014/main" id="{00000000-0008-0000-0500-00006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27" name="Text Box 17">
          <a:extLst>
            <a:ext uri="{FF2B5EF4-FFF2-40B4-BE49-F238E27FC236}">
              <a16:creationId xmlns:a16="http://schemas.microsoft.com/office/drawing/2014/main" id="{00000000-0008-0000-0500-00006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28" name="Text Box 18">
          <a:extLst>
            <a:ext uri="{FF2B5EF4-FFF2-40B4-BE49-F238E27FC236}">
              <a16:creationId xmlns:a16="http://schemas.microsoft.com/office/drawing/2014/main" id="{00000000-0008-0000-0500-00006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29" name="Text Box 19">
          <a:extLst>
            <a:ext uri="{FF2B5EF4-FFF2-40B4-BE49-F238E27FC236}">
              <a16:creationId xmlns:a16="http://schemas.microsoft.com/office/drawing/2014/main" id="{00000000-0008-0000-0500-00006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30" name="Text Box 16">
          <a:extLst>
            <a:ext uri="{FF2B5EF4-FFF2-40B4-BE49-F238E27FC236}">
              <a16:creationId xmlns:a16="http://schemas.microsoft.com/office/drawing/2014/main" id="{00000000-0008-0000-0500-00006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31" name="Text Box 17">
          <a:extLst>
            <a:ext uri="{FF2B5EF4-FFF2-40B4-BE49-F238E27FC236}">
              <a16:creationId xmlns:a16="http://schemas.microsoft.com/office/drawing/2014/main" id="{00000000-0008-0000-0500-00006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104</xdr:row>
      <xdr:rowOff>15875</xdr:rowOff>
    </xdr:from>
    <xdr:ext cx="95250" cy="171450"/>
    <xdr:sp macro="" textlink="">
      <xdr:nvSpPr>
        <xdr:cNvPr id="3432" name="Text Box 18">
          <a:extLst>
            <a:ext uri="{FF2B5EF4-FFF2-40B4-BE49-F238E27FC236}">
              <a16:creationId xmlns:a16="http://schemas.microsoft.com/office/drawing/2014/main" id="{00000000-0008-0000-0500-000068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33" name="Text Box 16">
          <a:extLst>
            <a:ext uri="{FF2B5EF4-FFF2-40B4-BE49-F238E27FC236}">
              <a16:creationId xmlns:a16="http://schemas.microsoft.com/office/drawing/2014/main" id="{00000000-0008-0000-0500-00006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34" name="Text Box 17">
          <a:extLst>
            <a:ext uri="{FF2B5EF4-FFF2-40B4-BE49-F238E27FC236}">
              <a16:creationId xmlns:a16="http://schemas.microsoft.com/office/drawing/2014/main" id="{00000000-0008-0000-0500-00006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35" name="Text Box 18">
          <a:extLst>
            <a:ext uri="{FF2B5EF4-FFF2-40B4-BE49-F238E27FC236}">
              <a16:creationId xmlns:a16="http://schemas.microsoft.com/office/drawing/2014/main" id="{00000000-0008-0000-0500-00006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36" name="Text Box 19">
          <a:extLst>
            <a:ext uri="{FF2B5EF4-FFF2-40B4-BE49-F238E27FC236}">
              <a16:creationId xmlns:a16="http://schemas.microsoft.com/office/drawing/2014/main" id="{00000000-0008-0000-0500-00006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37" name="Text Box 16">
          <a:extLst>
            <a:ext uri="{FF2B5EF4-FFF2-40B4-BE49-F238E27FC236}">
              <a16:creationId xmlns:a16="http://schemas.microsoft.com/office/drawing/2014/main" id="{00000000-0008-0000-0500-00006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104</xdr:row>
      <xdr:rowOff>170392</xdr:rowOff>
    </xdr:from>
    <xdr:ext cx="95250" cy="213632"/>
    <xdr:sp macro="" textlink="">
      <xdr:nvSpPr>
        <xdr:cNvPr id="3438" name="Text Box 15">
          <a:extLst>
            <a:ext uri="{FF2B5EF4-FFF2-40B4-BE49-F238E27FC236}">
              <a16:creationId xmlns:a16="http://schemas.microsoft.com/office/drawing/2014/main" id="{00000000-0008-0000-0500-00006E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8496"/>
    <xdr:sp macro="" textlink="">
      <xdr:nvSpPr>
        <xdr:cNvPr id="3439" name="Text Box 15">
          <a:extLst>
            <a:ext uri="{FF2B5EF4-FFF2-40B4-BE49-F238E27FC236}">
              <a16:creationId xmlns:a16="http://schemas.microsoft.com/office/drawing/2014/main" id="{00000000-0008-0000-0500-00006F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504825</xdr:rowOff>
    </xdr:from>
    <xdr:ext cx="95250" cy="442269"/>
    <xdr:sp macro="" textlink="">
      <xdr:nvSpPr>
        <xdr:cNvPr id="3440" name="Text Box 15">
          <a:extLst>
            <a:ext uri="{FF2B5EF4-FFF2-40B4-BE49-F238E27FC236}">
              <a16:creationId xmlns:a16="http://schemas.microsoft.com/office/drawing/2014/main" id="{00000000-0008-0000-0500-000070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504825</xdr:rowOff>
    </xdr:from>
    <xdr:ext cx="95250" cy="442269"/>
    <xdr:sp macro="" textlink="">
      <xdr:nvSpPr>
        <xdr:cNvPr id="3441" name="Text Box 15">
          <a:extLst>
            <a:ext uri="{FF2B5EF4-FFF2-40B4-BE49-F238E27FC236}">
              <a16:creationId xmlns:a16="http://schemas.microsoft.com/office/drawing/2014/main" id="{00000000-0008-0000-0500-000071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3442" name="Text Box 15">
          <a:extLst>
            <a:ext uri="{FF2B5EF4-FFF2-40B4-BE49-F238E27FC236}">
              <a16:creationId xmlns:a16="http://schemas.microsoft.com/office/drawing/2014/main" id="{00000000-0008-0000-0500-000072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3443" name="Text Box 15">
          <a:extLst>
            <a:ext uri="{FF2B5EF4-FFF2-40B4-BE49-F238E27FC236}">
              <a16:creationId xmlns:a16="http://schemas.microsoft.com/office/drawing/2014/main" id="{00000000-0008-0000-0500-000073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104</xdr:row>
      <xdr:rowOff>170392</xdr:rowOff>
    </xdr:from>
    <xdr:ext cx="95250" cy="213632"/>
    <xdr:sp macro="" textlink="">
      <xdr:nvSpPr>
        <xdr:cNvPr id="3444" name="Text Box 15">
          <a:extLst>
            <a:ext uri="{FF2B5EF4-FFF2-40B4-BE49-F238E27FC236}">
              <a16:creationId xmlns:a16="http://schemas.microsoft.com/office/drawing/2014/main" id="{00000000-0008-0000-0500-000074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45" name="Text Box 16">
          <a:extLst>
            <a:ext uri="{FF2B5EF4-FFF2-40B4-BE49-F238E27FC236}">
              <a16:creationId xmlns:a16="http://schemas.microsoft.com/office/drawing/2014/main" id="{00000000-0008-0000-0500-00007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46" name="Text Box 17">
          <a:extLst>
            <a:ext uri="{FF2B5EF4-FFF2-40B4-BE49-F238E27FC236}">
              <a16:creationId xmlns:a16="http://schemas.microsoft.com/office/drawing/2014/main" id="{00000000-0008-0000-0500-00007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47" name="Text Box 18">
          <a:extLst>
            <a:ext uri="{FF2B5EF4-FFF2-40B4-BE49-F238E27FC236}">
              <a16:creationId xmlns:a16="http://schemas.microsoft.com/office/drawing/2014/main" id="{00000000-0008-0000-0500-00007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48" name="Text Box 19">
          <a:extLst>
            <a:ext uri="{FF2B5EF4-FFF2-40B4-BE49-F238E27FC236}">
              <a16:creationId xmlns:a16="http://schemas.microsoft.com/office/drawing/2014/main" id="{00000000-0008-0000-0500-00007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49" name="Text Box 16">
          <a:extLst>
            <a:ext uri="{FF2B5EF4-FFF2-40B4-BE49-F238E27FC236}">
              <a16:creationId xmlns:a16="http://schemas.microsoft.com/office/drawing/2014/main" id="{00000000-0008-0000-0500-00007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50" name="Text Box 17">
          <a:extLst>
            <a:ext uri="{FF2B5EF4-FFF2-40B4-BE49-F238E27FC236}">
              <a16:creationId xmlns:a16="http://schemas.microsoft.com/office/drawing/2014/main" id="{00000000-0008-0000-0500-00007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51" name="Text Box 18">
          <a:extLst>
            <a:ext uri="{FF2B5EF4-FFF2-40B4-BE49-F238E27FC236}">
              <a16:creationId xmlns:a16="http://schemas.microsoft.com/office/drawing/2014/main" id="{00000000-0008-0000-0500-00007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52" name="Text Box 19">
          <a:extLst>
            <a:ext uri="{FF2B5EF4-FFF2-40B4-BE49-F238E27FC236}">
              <a16:creationId xmlns:a16="http://schemas.microsoft.com/office/drawing/2014/main" id="{00000000-0008-0000-0500-00007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53" name="Text Box 16">
          <a:extLst>
            <a:ext uri="{FF2B5EF4-FFF2-40B4-BE49-F238E27FC236}">
              <a16:creationId xmlns:a16="http://schemas.microsoft.com/office/drawing/2014/main" id="{00000000-0008-0000-0500-00007D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54" name="Text Box 17">
          <a:extLst>
            <a:ext uri="{FF2B5EF4-FFF2-40B4-BE49-F238E27FC236}">
              <a16:creationId xmlns:a16="http://schemas.microsoft.com/office/drawing/2014/main" id="{00000000-0008-0000-0500-00007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55" name="Text Box 18">
          <a:extLst>
            <a:ext uri="{FF2B5EF4-FFF2-40B4-BE49-F238E27FC236}">
              <a16:creationId xmlns:a16="http://schemas.microsoft.com/office/drawing/2014/main" id="{00000000-0008-0000-0500-00007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56" name="Text Box 19">
          <a:extLst>
            <a:ext uri="{FF2B5EF4-FFF2-40B4-BE49-F238E27FC236}">
              <a16:creationId xmlns:a16="http://schemas.microsoft.com/office/drawing/2014/main" id="{00000000-0008-0000-0500-00008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014"/>
    <xdr:sp macro="" textlink="">
      <xdr:nvSpPr>
        <xdr:cNvPr id="3457" name="Text Box 15">
          <a:extLst>
            <a:ext uri="{FF2B5EF4-FFF2-40B4-BE49-F238E27FC236}">
              <a16:creationId xmlns:a16="http://schemas.microsoft.com/office/drawing/2014/main" id="{00000000-0008-0000-0500-000081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58" name="Text Box 16">
          <a:extLst>
            <a:ext uri="{FF2B5EF4-FFF2-40B4-BE49-F238E27FC236}">
              <a16:creationId xmlns:a16="http://schemas.microsoft.com/office/drawing/2014/main" id="{00000000-0008-0000-0500-00008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59" name="Text Box 17">
          <a:extLst>
            <a:ext uri="{FF2B5EF4-FFF2-40B4-BE49-F238E27FC236}">
              <a16:creationId xmlns:a16="http://schemas.microsoft.com/office/drawing/2014/main" id="{00000000-0008-0000-0500-00008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60" name="Text Box 18">
          <a:extLst>
            <a:ext uri="{FF2B5EF4-FFF2-40B4-BE49-F238E27FC236}">
              <a16:creationId xmlns:a16="http://schemas.microsoft.com/office/drawing/2014/main" id="{00000000-0008-0000-0500-00008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61" name="Text Box 19">
          <a:extLst>
            <a:ext uri="{FF2B5EF4-FFF2-40B4-BE49-F238E27FC236}">
              <a16:creationId xmlns:a16="http://schemas.microsoft.com/office/drawing/2014/main" id="{00000000-0008-0000-0500-00008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62" name="Text Box 16">
          <a:extLst>
            <a:ext uri="{FF2B5EF4-FFF2-40B4-BE49-F238E27FC236}">
              <a16:creationId xmlns:a16="http://schemas.microsoft.com/office/drawing/2014/main" id="{00000000-0008-0000-0500-00008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63" name="Text Box 17">
          <a:extLst>
            <a:ext uri="{FF2B5EF4-FFF2-40B4-BE49-F238E27FC236}">
              <a16:creationId xmlns:a16="http://schemas.microsoft.com/office/drawing/2014/main" id="{00000000-0008-0000-0500-00008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64" name="Text Box 18">
          <a:extLst>
            <a:ext uri="{FF2B5EF4-FFF2-40B4-BE49-F238E27FC236}">
              <a16:creationId xmlns:a16="http://schemas.microsoft.com/office/drawing/2014/main" id="{00000000-0008-0000-0500-00008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65" name="Text Box 16">
          <a:extLst>
            <a:ext uri="{FF2B5EF4-FFF2-40B4-BE49-F238E27FC236}">
              <a16:creationId xmlns:a16="http://schemas.microsoft.com/office/drawing/2014/main" id="{00000000-0008-0000-0500-00008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66" name="Text Box 17">
          <a:extLst>
            <a:ext uri="{FF2B5EF4-FFF2-40B4-BE49-F238E27FC236}">
              <a16:creationId xmlns:a16="http://schemas.microsoft.com/office/drawing/2014/main" id="{00000000-0008-0000-0500-00008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67" name="Text Box 18">
          <a:extLst>
            <a:ext uri="{FF2B5EF4-FFF2-40B4-BE49-F238E27FC236}">
              <a16:creationId xmlns:a16="http://schemas.microsoft.com/office/drawing/2014/main" id="{00000000-0008-0000-0500-00008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68" name="Text Box 19">
          <a:extLst>
            <a:ext uri="{FF2B5EF4-FFF2-40B4-BE49-F238E27FC236}">
              <a16:creationId xmlns:a16="http://schemas.microsoft.com/office/drawing/2014/main" id="{00000000-0008-0000-0500-00008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69" name="Text Box 16">
          <a:extLst>
            <a:ext uri="{FF2B5EF4-FFF2-40B4-BE49-F238E27FC236}">
              <a16:creationId xmlns:a16="http://schemas.microsoft.com/office/drawing/2014/main" id="{00000000-0008-0000-0500-00008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70" name="Text Box 17">
          <a:extLst>
            <a:ext uri="{FF2B5EF4-FFF2-40B4-BE49-F238E27FC236}">
              <a16:creationId xmlns:a16="http://schemas.microsoft.com/office/drawing/2014/main" id="{00000000-0008-0000-0500-00008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71" name="Text Box 18">
          <a:extLst>
            <a:ext uri="{FF2B5EF4-FFF2-40B4-BE49-F238E27FC236}">
              <a16:creationId xmlns:a16="http://schemas.microsoft.com/office/drawing/2014/main" id="{00000000-0008-0000-0500-00008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72" name="Text Box 19">
          <a:extLst>
            <a:ext uri="{FF2B5EF4-FFF2-40B4-BE49-F238E27FC236}">
              <a16:creationId xmlns:a16="http://schemas.microsoft.com/office/drawing/2014/main" id="{00000000-0008-0000-0500-00009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504825</xdr:rowOff>
    </xdr:from>
    <xdr:ext cx="95250" cy="442269"/>
    <xdr:sp macro="" textlink="">
      <xdr:nvSpPr>
        <xdr:cNvPr id="3474" name="Text Box 15">
          <a:extLst>
            <a:ext uri="{FF2B5EF4-FFF2-40B4-BE49-F238E27FC236}">
              <a16:creationId xmlns:a16="http://schemas.microsoft.com/office/drawing/2014/main" id="{00000000-0008-0000-0500-000092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504825</xdr:rowOff>
    </xdr:from>
    <xdr:ext cx="95250" cy="442269"/>
    <xdr:sp macro="" textlink="">
      <xdr:nvSpPr>
        <xdr:cNvPr id="3475" name="Text Box 15">
          <a:extLst>
            <a:ext uri="{FF2B5EF4-FFF2-40B4-BE49-F238E27FC236}">
              <a16:creationId xmlns:a16="http://schemas.microsoft.com/office/drawing/2014/main" id="{00000000-0008-0000-0500-000093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504825</xdr:rowOff>
    </xdr:from>
    <xdr:ext cx="95250" cy="213632"/>
    <xdr:sp macro="" textlink="">
      <xdr:nvSpPr>
        <xdr:cNvPr id="3478" name="Text Box 15">
          <a:extLst>
            <a:ext uri="{FF2B5EF4-FFF2-40B4-BE49-F238E27FC236}">
              <a16:creationId xmlns:a16="http://schemas.microsoft.com/office/drawing/2014/main" id="{00000000-0008-0000-0500-000096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79" name="Text Box 16">
          <a:extLst>
            <a:ext uri="{FF2B5EF4-FFF2-40B4-BE49-F238E27FC236}">
              <a16:creationId xmlns:a16="http://schemas.microsoft.com/office/drawing/2014/main" id="{00000000-0008-0000-0500-00009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80" name="Text Box 17">
          <a:extLst>
            <a:ext uri="{FF2B5EF4-FFF2-40B4-BE49-F238E27FC236}">
              <a16:creationId xmlns:a16="http://schemas.microsoft.com/office/drawing/2014/main" id="{00000000-0008-0000-0500-00009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81" name="Text Box 18">
          <a:extLst>
            <a:ext uri="{FF2B5EF4-FFF2-40B4-BE49-F238E27FC236}">
              <a16:creationId xmlns:a16="http://schemas.microsoft.com/office/drawing/2014/main" id="{00000000-0008-0000-0500-00009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82" name="Text Box 19">
          <a:extLst>
            <a:ext uri="{FF2B5EF4-FFF2-40B4-BE49-F238E27FC236}">
              <a16:creationId xmlns:a16="http://schemas.microsoft.com/office/drawing/2014/main" id="{00000000-0008-0000-0500-00009A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83" name="Text Box 16">
          <a:extLst>
            <a:ext uri="{FF2B5EF4-FFF2-40B4-BE49-F238E27FC236}">
              <a16:creationId xmlns:a16="http://schemas.microsoft.com/office/drawing/2014/main" id="{00000000-0008-0000-0500-00009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84" name="Text Box 17">
          <a:extLst>
            <a:ext uri="{FF2B5EF4-FFF2-40B4-BE49-F238E27FC236}">
              <a16:creationId xmlns:a16="http://schemas.microsoft.com/office/drawing/2014/main" id="{00000000-0008-0000-0500-00009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85" name="Text Box 18">
          <a:extLst>
            <a:ext uri="{FF2B5EF4-FFF2-40B4-BE49-F238E27FC236}">
              <a16:creationId xmlns:a16="http://schemas.microsoft.com/office/drawing/2014/main" id="{00000000-0008-0000-0500-00009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86" name="Text Box 19">
          <a:extLst>
            <a:ext uri="{FF2B5EF4-FFF2-40B4-BE49-F238E27FC236}">
              <a16:creationId xmlns:a16="http://schemas.microsoft.com/office/drawing/2014/main" id="{00000000-0008-0000-0500-00009E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87" name="Text Box 16">
          <a:extLst>
            <a:ext uri="{FF2B5EF4-FFF2-40B4-BE49-F238E27FC236}">
              <a16:creationId xmlns:a16="http://schemas.microsoft.com/office/drawing/2014/main" id="{00000000-0008-0000-0500-00009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88" name="Text Box 17">
          <a:extLst>
            <a:ext uri="{FF2B5EF4-FFF2-40B4-BE49-F238E27FC236}">
              <a16:creationId xmlns:a16="http://schemas.microsoft.com/office/drawing/2014/main" id="{00000000-0008-0000-0500-0000A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89" name="Text Box 18">
          <a:extLst>
            <a:ext uri="{FF2B5EF4-FFF2-40B4-BE49-F238E27FC236}">
              <a16:creationId xmlns:a16="http://schemas.microsoft.com/office/drawing/2014/main" id="{00000000-0008-0000-0500-0000A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90" name="Text Box 19">
          <a:extLst>
            <a:ext uri="{FF2B5EF4-FFF2-40B4-BE49-F238E27FC236}">
              <a16:creationId xmlns:a16="http://schemas.microsoft.com/office/drawing/2014/main" id="{00000000-0008-0000-0500-0000A2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014"/>
    <xdr:sp macro="" textlink="">
      <xdr:nvSpPr>
        <xdr:cNvPr id="3491" name="Text Box 15">
          <a:extLst>
            <a:ext uri="{FF2B5EF4-FFF2-40B4-BE49-F238E27FC236}">
              <a16:creationId xmlns:a16="http://schemas.microsoft.com/office/drawing/2014/main" id="{00000000-0008-0000-0500-0000A3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92" name="Text Box 16">
          <a:extLst>
            <a:ext uri="{FF2B5EF4-FFF2-40B4-BE49-F238E27FC236}">
              <a16:creationId xmlns:a16="http://schemas.microsoft.com/office/drawing/2014/main" id="{00000000-0008-0000-0500-0000A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93" name="Text Box 17">
          <a:extLst>
            <a:ext uri="{FF2B5EF4-FFF2-40B4-BE49-F238E27FC236}">
              <a16:creationId xmlns:a16="http://schemas.microsoft.com/office/drawing/2014/main" id="{00000000-0008-0000-0500-0000A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94" name="Text Box 18">
          <a:extLst>
            <a:ext uri="{FF2B5EF4-FFF2-40B4-BE49-F238E27FC236}">
              <a16:creationId xmlns:a16="http://schemas.microsoft.com/office/drawing/2014/main" id="{00000000-0008-0000-0500-0000A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95" name="Text Box 19">
          <a:extLst>
            <a:ext uri="{FF2B5EF4-FFF2-40B4-BE49-F238E27FC236}">
              <a16:creationId xmlns:a16="http://schemas.microsoft.com/office/drawing/2014/main" id="{00000000-0008-0000-0500-0000A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442269"/>
    <xdr:sp macro="" textlink="">
      <xdr:nvSpPr>
        <xdr:cNvPr id="3496" name="Text Box 15">
          <a:extLst>
            <a:ext uri="{FF2B5EF4-FFF2-40B4-BE49-F238E27FC236}">
              <a16:creationId xmlns:a16="http://schemas.microsoft.com/office/drawing/2014/main" id="{00000000-0008-0000-0500-0000A80D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97" name="Text Box 16">
          <a:extLst>
            <a:ext uri="{FF2B5EF4-FFF2-40B4-BE49-F238E27FC236}">
              <a16:creationId xmlns:a16="http://schemas.microsoft.com/office/drawing/2014/main" id="{00000000-0008-0000-0500-0000A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98" name="Text Box 17">
          <a:extLst>
            <a:ext uri="{FF2B5EF4-FFF2-40B4-BE49-F238E27FC236}">
              <a16:creationId xmlns:a16="http://schemas.microsoft.com/office/drawing/2014/main" id="{00000000-0008-0000-0500-0000A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99" name="Text Box 18">
          <a:extLst>
            <a:ext uri="{FF2B5EF4-FFF2-40B4-BE49-F238E27FC236}">
              <a16:creationId xmlns:a16="http://schemas.microsoft.com/office/drawing/2014/main" id="{00000000-0008-0000-0500-0000A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0" name="Text Box 16">
          <a:extLst>
            <a:ext uri="{FF2B5EF4-FFF2-40B4-BE49-F238E27FC236}">
              <a16:creationId xmlns:a16="http://schemas.microsoft.com/office/drawing/2014/main" id="{00000000-0008-0000-0500-0000A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1" name="Text Box 17">
          <a:extLst>
            <a:ext uri="{FF2B5EF4-FFF2-40B4-BE49-F238E27FC236}">
              <a16:creationId xmlns:a16="http://schemas.microsoft.com/office/drawing/2014/main" id="{00000000-0008-0000-0500-0000A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2" name="Text Box 18">
          <a:extLst>
            <a:ext uri="{FF2B5EF4-FFF2-40B4-BE49-F238E27FC236}">
              <a16:creationId xmlns:a16="http://schemas.microsoft.com/office/drawing/2014/main" id="{00000000-0008-0000-0500-0000A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3" name="Text Box 19">
          <a:extLst>
            <a:ext uri="{FF2B5EF4-FFF2-40B4-BE49-F238E27FC236}">
              <a16:creationId xmlns:a16="http://schemas.microsoft.com/office/drawing/2014/main" id="{00000000-0008-0000-0500-0000A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4" name="Text Box 16">
          <a:extLst>
            <a:ext uri="{FF2B5EF4-FFF2-40B4-BE49-F238E27FC236}">
              <a16:creationId xmlns:a16="http://schemas.microsoft.com/office/drawing/2014/main" id="{00000000-0008-0000-0500-0000B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5" name="Text Box 17">
          <a:extLst>
            <a:ext uri="{FF2B5EF4-FFF2-40B4-BE49-F238E27FC236}">
              <a16:creationId xmlns:a16="http://schemas.microsoft.com/office/drawing/2014/main" id="{00000000-0008-0000-0500-0000B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6" name="Text Box 18">
          <a:extLst>
            <a:ext uri="{FF2B5EF4-FFF2-40B4-BE49-F238E27FC236}">
              <a16:creationId xmlns:a16="http://schemas.microsoft.com/office/drawing/2014/main" id="{00000000-0008-0000-0500-0000B2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110</xdr:row>
      <xdr:rowOff>170392</xdr:rowOff>
    </xdr:from>
    <xdr:ext cx="95250" cy="213632"/>
    <xdr:sp macro="" textlink="">
      <xdr:nvSpPr>
        <xdr:cNvPr id="3507" name="Text Box 15">
          <a:extLst>
            <a:ext uri="{FF2B5EF4-FFF2-40B4-BE49-F238E27FC236}">
              <a16:creationId xmlns:a16="http://schemas.microsoft.com/office/drawing/2014/main" id="{00000000-0008-0000-0500-0000B3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08" name="Text Box 16">
          <a:extLst>
            <a:ext uri="{FF2B5EF4-FFF2-40B4-BE49-F238E27FC236}">
              <a16:creationId xmlns:a16="http://schemas.microsoft.com/office/drawing/2014/main" id="{00000000-0008-0000-0500-0000B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09" name="Text Box 17">
          <a:extLst>
            <a:ext uri="{FF2B5EF4-FFF2-40B4-BE49-F238E27FC236}">
              <a16:creationId xmlns:a16="http://schemas.microsoft.com/office/drawing/2014/main" id="{00000000-0008-0000-0500-0000B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10" name="Text Box 18">
          <a:extLst>
            <a:ext uri="{FF2B5EF4-FFF2-40B4-BE49-F238E27FC236}">
              <a16:creationId xmlns:a16="http://schemas.microsoft.com/office/drawing/2014/main" id="{00000000-0008-0000-0500-0000B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11" name="Text Box 19">
          <a:extLst>
            <a:ext uri="{FF2B5EF4-FFF2-40B4-BE49-F238E27FC236}">
              <a16:creationId xmlns:a16="http://schemas.microsoft.com/office/drawing/2014/main" id="{00000000-0008-0000-0500-0000B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12" name="Text Box 16">
          <a:extLst>
            <a:ext uri="{FF2B5EF4-FFF2-40B4-BE49-F238E27FC236}">
              <a16:creationId xmlns:a16="http://schemas.microsoft.com/office/drawing/2014/main" id="{00000000-0008-0000-0500-0000B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13" name="Text Box 17">
          <a:extLst>
            <a:ext uri="{FF2B5EF4-FFF2-40B4-BE49-F238E27FC236}">
              <a16:creationId xmlns:a16="http://schemas.microsoft.com/office/drawing/2014/main" id="{00000000-0008-0000-0500-0000B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14" name="Text Box 18">
          <a:extLst>
            <a:ext uri="{FF2B5EF4-FFF2-40B4-BE49-F238E27FC236}">
              <a16:creationId xmlns:a16="http://schemas.microsoft.com/office/drawing/2014/main" id="{00000000-0008-0000-0500-0000B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15" name="Text Box 19">
          <a:extLst>
            <a:ext uri="{FF2B5EF4-FFF2-40B4-BE49-F238E27FC236}">
              <a16:creationId xmlns:a16="http://schemas.microsoft.com/office/drawing/2014/main" id="{00000000-0008-0000-0500-0000B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95250" cy="171450"/>
    <xdr:sp macro="" textlink="">
      <xdr:nvSpPr>
        <xdr:cNvPr id="3516" name="Text Box 16">
          <a:extLst>
            <a:ext uri="{FF2B5EF4-FFF2-40B4-BE49-F238E27FC236}">
              <a16:creationId xmlns:a16="http://schemas.microsoft.com/office/drawing/2014/main" id="{00000000-0008-0000-0500-0000BC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95250" cy="171450"/>
    <xdr:sp macro="" textlink="">
      <xdr:nvSpPr>
        <xdr:cNvPr id="3517" name="Text Box 17">
          <a:extLst>
            <a:ext uri="{FF2B5EF4-FFF2-40B4-BE49-F238E27FC236}">
              <a16:creationId xmlns:a16="http://schemas.microsoft.com/office/drawing/2014/main" id="{00000000-0008-0000-0500-0000BD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95250" cy="171450"/>
    <xdr:sp macro="" textlink="">
      <xdr:nvSpPr>
        <xdr:cNvPr id="3518" name="Text Box 18">
          <a:extLst>
            <a:ext uri="{FF2B5EF4-FFF2-40B4-BE49-F238E27FC236}">
              <a16:creationId xmlns:a16="http://schemas.microsoft.com/office/drawing/2014/main" id="{00000000-0008-0000-0500-0000BE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95250" cy="171450"/>
    <xdr:sp macro="" textlink="">
      <xdr:nvSpPr>
        <xdr:cNvPr id="3519" name="Text Box 19">
          <a:extLst>
            <a:ext uri="{FF2B5EF4-FFF2-40B4-BE49-F238E27FC236}">
              <a16:creationId xmlns:a16="http://schemas.microsoft.com/office/drawing/2014/main" id="{00000000-0008-0000-0500-0000BF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014"/>
    <xdr:sp macro="" textlink="">
      <xdr:nvSpPr>
        <xdr:cNvPr id="3520" name="Text Box 15">
          <a:extLst>
            <a:ext uri="{FF2B5EF4-FFF2-40B4-BE49-F238E27FC236}">
              <a16:creationId xmlns:a16="http://schemas.microsoft.com/office/drawing/2014/main" id="{00000000-0008-0000-0500-0000C0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21" name="Text Box 16">
          <a:extLst>
            <a:ext uri="{FF2B5EF4-FFF2-40B4-BE49-F238E27FC236}">
              <a16:creationId xmlns:a16="http://schemas.microsoft.com/office/drawing/2014/main" id="{00000000-0008-0000-0500-0000C1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22" name="Text Box 17">
          <a:extLst>
            <a:ext uri="{FF2B5EF4-FFF2-40B4-BE49-F238E27FC236}">
              <a16:creationId xmlns:a16="http://schemas.microsoft.com/office/drawing/2014/main" id="{00000000-0008-0000-0500-0000C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23" name="Text Box 18">
          <a:extLst>
            <a:ext uri="{FF2B5EF4-FFF2-40B4-BE49-F238E27FC236}">
              <a16:creationId xmlns:a16="http://schemas.microsoft.com/office/drawing/2014/main" id="{00000000-0008-0000-0500-0000C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24" name="Text Box 19">
          <a:extLst>
            <a:ext uri="{FF2B5EF4-FFF2-40B4-BE49-F238E27FC236}">
              <a16:creationId xmlns:a16="http://schemas.microsoft.com/office/drawing/2014/main" id="{00000000-0008-0000-0500-0000C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25" name="Text Box 16">
          <a:extLst>
            <a:ext uri="{FF2B5EF4-FFF2-40B4-BE49-F238E27FC236}">
              <a16:creationId xmlns:a16="http://schemas.microsoft.com/office/drawing/2014/main" id="{00000000-0008-0000-0500-0000C5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26" name="Text Box 17">
          <a:extLst>
            <a:ext uri="{FF2B5EF4-FFF2-40B4-BE49-F238E27FC236}">
              <a16:creationId xmlns:a16="http://schemas.microsoft.com/office/drawing/2014/main" id="{00000000-0008-0000-0500-0000C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110</xdr:row>
      <xdr:rowOff>15875</xdr:rowOff>
    </xdr:from>
    <xdr:ext cx="95250" cy="171450"/>
    <xdr:sp macro="" textlink="">
      <xdr:nvSpPr>
        <xdr:cNvPr id="3527" name="Text Box 18">
          <a:extLst>
            <a:ext uri="{FF2B5EF4-FFF2-40B4-BE49-F238E27FC236}">
              <a16:creationId xmlns:a16="http://schemas.microsoft.com/office/drawing/2014/main" id="{00000000-0008-0000-0500-0000C7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28" name="Text Box 16">
          <a:extLst>
            <a:ext uri="{FF2B5EF4-FFF2-40B4-BE49-F238E27FC236}">
              <a16:creationId xmlns:a16="http://schemas.microsoft.com/office/drawing/2014/main" id="{00000000-0008-0000-0500-0000C8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29" name="Text Box 17">
          <a:extLst>
            <a:ext uri="{FF2B5EF4-FFF2-40B4-BE49-F238E27FC236}">
              <a16:creationId xmlns:a16="http://schemas.microsoft.com/office/drawing/2014/main" id="{00000000-0008-0000-0500-0000C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30" name="Text Box 18">
          <a:extLst>
            <a:ext uri="{FF2B5EF4-FFF2-40B4-BE49-F238E27FC236}">
              <a16:creationId xmlns:a16="http://schemas.microsoft.com/office/drawing/2014/main" id="{00000000-0008-0000-0500-0000C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31" name="Text Box 19">
          <a:extLst>
            <a:ext uri="{FF2B5EF4-FFF2-40B4-BE49-F238E27FC236}">
              <a16:creationId xmlns:a16="http://schemas.microsoft.com/office/drawing/2014/main" id="{00000000-0008-0000-0500-0000C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32" name="Text Box 16">
          <a:extLst>
            <a:ext uri="{FF2B5EF4-FFF2-40B4-BE49-F238E27FC236}">
              <a16:creationId xmlns:a16="http://schemas.microsoft.com/office/drawing/2014/main" id="{00000000-0008-0000-0500-0000C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110</xdr:row>
      <xdr:rowOff>170392</xdr:rowOff>
    </xdr:from>
    <xdr:ext cx="95250" cy="213632"/>
    <xdr:sp macro="" textlink="">
      <xdr:nvSpPr>
        <xdr:cNvPr id="3533" name="Text Box 15">
          <a:extLst>
            <a:ext uri="{FF2B5EF4-FFF2-40B4-BE49-F238E27FC236}">
              <a16:creationId xmlns:a16="http://schemas.microsoft.com/office/drawing/2014/main" id="{00000000-0008-0000-0500-0000CD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8496"/>
    <xdr:sp macro="" textlink="">
      <xdr:nvSpPr>
        <xdr:cNvPr id="3534" name="Text Box 15">
          <a:extLst>
            <a:ext uri="{FF2B5EF4-FFF2-40B4-BE49-F238E27FC236}">
              <a16:creationId xmlns:a16="http://schemas.microsoft.com/office/drawing/2014/main" id="{00000000-0008-0000-0500-0000CE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504825</xdr:rowOff>
    </xdr:from>
    <xdr:ext cx="95250" cy="442269"/>
    <xdr:sp macro="" textlink="">
      <xdr:nvSpPr>
        <xdr:cNvPr id="3535" name="Text Box 15">
          <a:extLst>
            <a:ext uri="{FF2B5EF4-FFF2-40B4-BE49-F238E27FC236}">
              <a16:creationId xmlns:a16="http://schemas.microsoft.com/office/drawing/2014/main" id="{00000000-0008-0000-0500-0000CF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504825</xdr:rowOff>
    </xdr:from>
    <xdr:ext cx="95250" cy="442269"/>
    <xdr:sp macro="" textlink="">
      <xdr:nvSpPr>
        <xdr:cNvPr id="3536" name="Text Box 15">
          <a:extLst>
            <a:ext uri="{FF2B5EF4-FFF2-40B4-BE49-F238E27FC236}">
              <a16:creationId xmlns:a16="http://schemas.microsoft.com/office/drawing/2014/main" id="{00000000-0008-0000-0500-0000D0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3537" name="Text Box 15">
          <a:extLst>
            <a:ext uri="{FF2B5EF4-FFF2-40B4-BE49-F238E27FC236}">
              <a16:creationId xmlns:a16="http://schemas.microsoft.com/office/drawing/2014/main" id="{00000000-0008-0000-0500-0000D1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3538" name="Text Box 15">
          <a:extLst>
            <a:ext uri="{FF2B5EF4-FFF2-40B4-BE49-F238E27FC236}">
              <a16:creationId xmlns:a16="http://schemas.microsoft.com/office/drawing/2014/main" id="{00000000-0008-0000-0500-0000D2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110</xdr:row>
      <xdr:rowOff>170392</xdr:rowOff>
    </xdr:from>
    <xdr:ext cx="95250" cy="213632"/>
    <xdr:sp macro="" textlink="">
      <xdr:nvSpPr>
        <xdr:cNvPr id="3539" name="Text Box 15">
          <a:extLst>
            <a:ext uri="{FF2B5EF4-FFF2-40B4-BE49-F238E27FC236}">
              <a16:creationId xmlns:a16="http://schemas.microsoft.com/office/drawing/2014/main" id="{00000000-0008-0000-0500-0000D3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40" name="Text Box 16">
          <a:extLst>
            <a:ext uri="{FF2B5EF4-FFF2-40B4-BE49-F238E27FC236}">
              <a16:creationId xmlns:a16="http://schemas.microsoft.com/office/drawing/2014/main" id="{00000000-0008-0000-0500-0000D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41" name="Text Box 17">
          <a:extLst>
            <a:ext uri="{FF2B5EF4-FFF2-40B4-BE49-F238E27FC236}">
              <a16:creationId xmlns:a16="http://schemas.microsoft.com/office/drawing/2014/main" id="{00000000-0008-0000-0500-0000D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42" name="Text Box 18">
          <a:extLst>
            <a:ext uri="{FF2B5EF4-FFF2-40B4-BE49-F238E27FC236}">
              <a16:creationId xmlns:a16="http://schemas.microsoft.com/office/drawing/2014/main" id="{00000000-0008-0000-0500-0000D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43" name="Text Box 19">
          <a:extLst>
            <a:ext uri="{FF2B5EF4-FFF2-40B4-BE49-F238E27FC236}">
              <a16:creationId xmlns:a16="http://schemas.microsoft.com/office/drawing/2014/main" id="{00000000-0008-0000-0500-0000D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44" name="Text Box 16">
          <a:extLst>
            <a:ext uri="{FF2B5EF4-FFF2-40B4-BE49-F238E27FC236}">
              <a16:creationId xmlns:a16="http://schemas.microsoft.com/office/drawing/2014/main" id="{00000000-0008-0000-0500-0000D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45" name="Text Box 17">
          <a:extLst>
            <a:ext uri="{FF2B5EF4-FFF2-40B4-BE49-F238E27FC236}">
              <a16:creationId xmlns:a16="http://schemas.microsoft.com/office/drawing/2014/main" id="{00000000-0008-0000-0500-0000D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46" name="Text Box 18">
          <a:extLst>
            <a:ext uri="{FF2B5EF4-FFF2-40B4-BE49-F238E27FC236}">
              <a16:creationId xmlns:a16="http://schemas.microsoft.com/office/drawing/2014/main" id="{00000000-0008-0000-0500-0000D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47" name="Text Box 19">
          <a:extLst>
            <a:ext uri="{FF2B5EF4-FFF2-40B4-BE49-F238E27FC236}">
              <a16:creationId xmlns:a16="http://schemas.microsoft.com/office/drawing/2014/main" id="{00000000-0008-0000-0500-0000D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48" name="Text Box 16">
          <a:extLst>
            <a:ext uri="{FF2B5EF4-FFF2-40B4-BE49-F238E27FC236}">
              <a16:creationId xmlns:a16="http://schemas.microsoft.com/office/drawing/2014/main" id="{00000000-0008-0000-0500-0000DC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49" name="Text Box 17">
          <a:extLst>
            <a:ext uri="{FF2B5EF4-FFF2-40B4-BE49-F238E27FC236}">
              <a16:creationId xmlns:a16="http://schemas.microsoft.com/office/drawing/2014/main" id="{00000000-0008-0000-0500-0000DD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50" name="Text Box 18">
          <a:extLst>
            <a:ext uri="{FF2B5EF4-FFF2-40B4-BE49-F238E27FC236}">
              <a16:creationId xmlns:a16="http://schemas.microsoft.com/office/drawing/2014/main" id="{00000000-0008-0000-0500-0000D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51" name="Text Box 19">
          <a:extLst>
            <a:ext uri="{FF2B5EF4-FFF2-40B4-BE49-F238E27FC236}">
              <a16:creationId xmlns:a16="http://schemas.microsoft.com/office/drawing/2014/main" id="{00000000-0008-0000-0500-0000D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014"/>
    <xdr:sp macro="" textlink="">
      <xdr:nvSpPr>
        <xdr:cNvPr id="3552" name="Text Box 15">
          <a:extLst>
            <a:ext uri="{FF2B5EF4-FFF2-40B4-BE49-F238E27FC236}">
              <a16:creationId xmlns:a16="http://schemas.microsoft.com/office/drawing/2014/main" id="{00000000-0008-0000-0500-0000E0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53" name="Text Box 16">
          <a:extLst>
            <a:ext uri="{FF2B5EF4-FFF2-40B4-BE49-F238E27FC236}">
              <a16:creationId xmlns:a16="http://schemas.microsoft.com/office/drawing/2014/main" id="{00000000-0008-0000-0500-0000E1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54" name="Text Box 17">
          <a:extLst>
            <a:ext uri="{FF2B5EF4-FFF2-40B4-BE49-F238E27FC236}">
              <a16:creationId xmlns:a16="http://schemas.microsoft.com/office/drawing/2014/main" id="{00000000-0008-0000-0500-0000E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55" name="Text Box 18">
          <a:extLst>
            <a:ext uri="{FF2B5EF4-FFF2-40B4-BE49-F238E27FC236}">
              <a16:creationId xmlns:a16="http://schemas.microsoft.com/office/drawing/2014/main" id="{00000000-0008-0000-0500-0000E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56" name="Text Box 19">
          <a:extLst>
            <a:ext uri="{FF2B5EF4-FFF2-40B4-BE49-F238E27FC236}">
              <a16:creationId xmlns:a16="http://schemas.microsoft.com/office/drawing/2014/main" id="{00000000-0008-0000-0500-0000E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57" name="Text Box 16">
          <a:extLst>
            <a:ext uri="{FF2B5EF4-FFF2-40B4-BE49-F238E27FC236}">
              <a16:creationId xmlns:a16="http://schemas.microsoft.com/office/drawing/2014/main" id="{00000000-0008-0000-0500-0000E5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58" name="Text Box 17">
          <a:extLst>
            <a:ext uri="{FF2B5EF4-FFF2-40B4-BE49-F238E27FC236}">
              <a16:creationId xmlns:a16="http://schemas.microsoft.com/office/drawing/2014/main" id="{00000000-0008-0000-0500-0000E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59" name="Text Box 18">
          <a:extLst>
            <a:ext uri="{FF2B5EF4-FFF2-40B4-BE49-F238E27FC236}">
              <a16:creationId xmlns:a16="http://schemas.microsoft.com/office/drawing/2014/main" id="{00000000-0008-0000-0500-0000E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0" name="Text Box 16">
          <a:extLst>
            <a:ext uri="{FF2B5EF4-FFF2-40B4-BE49-F238E27FC236}">
              <a16:creationId xmlns:a16="http://schemas.microsoft.com/office/drawing/2014/main" id="{00000000-0008-0000-0500-0000E8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1" name="Text Box 17">
          <a:extLst>
            <a:ext uri="{FF2B5EF4-FFF2-40B4-BE49-F238E27FC236}">
              <a16:creationId xmlns:a16="http://schemas.microsoft.com/office/drawing/2014/main" id="{00000000-0008-0000-0500-0000E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2" name="Text Box 18">
          <a:extLst>
            <a:ext uri="{FF2B5EF4-FFF2-40B4-BE49-F238E27FC236}">
              <a16:creationId xmlns:a16="http://schemas.microsoft.com/office/drawing/2014/main" id="{00000000-0008-0000-0500-0000E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3" name="Text Box 19">
          <a:extLst>
            <a:ext uri="{FF2B5EF4-FFF2-40B4-BE49-F238E27FC236}">
              <a16:creationId xmlns:a16="http://schemas.microsoft.com/office/drawing/2014/main" id="{00000000-0008-0000-0500-0000E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4" name="Text Box 16">
          <a:extLst>
            <a:ext uri="{FF2B5EF4-FFF2-40B4-BE49-F238E27FC236}">
              <a16:creationId xmlns:a16="http://schemas.microsoft.com/office/drawing/2014/main" id="{00000000-0008-0000-0500-0000E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5" name="Text Box 17">
          <a:extLst>
            <a:ext uri="{FF2B5EF4-FFF2-40B4-BE49-F238E27FC236}">
              <a16:creationId xmlns:a16="http://schemas.microsoft.com/office/drawing/2014/main" id="{00000000-0008-0000-0500-0000E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6" name="Text Box 18">
          <a:extLst>
            <a:ext uri="{FF2B5EF4-FFF2-40B4-BE49-F238E27FC236}">
              <a16:creationId xmlns:a16="http://schemas.microsoft.com/office/drawing/2014/main" id="{00000000-0008-0000-0500-0000E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7" name="Text Box 19">
          <a:extLst>
            <a:ext uri="{FF2B5EF4-FFF2-40B4-BE49-F238E27FC236}">
              <a16:creationId xmlns:a16="http://schemas.microsoft.com/office/drawing/2014/main" id="{00000000-0008-0000-0500-0000E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56743"/>
    <xdr:sp macro="" textlink="">
      <xdr:nvSpPr>
        <xdr:cNvPr id="3568" name="Text Box 15">
          <a:extLst>
            <a:ext uri="{FF2B5EF4-FFF2-40B4-BE49-F238E27FC236}">
              <a16:creationId xmlns:a16="http://schemas.microsoft.com/office/drawing/2014/main" id="{00000000-0008-0000-0500-0000F00D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504825</xdr:rowOff>
    </xdr:from>
    <xdr:ext cx="95250" cy="442269"/>
    <xdr:sp macro="" textlink="">
      <xdr:nvSpPr>
        <xdr:cNvPr id="3569" name="Text Box 15">
          <a:extLst>
            <a:ext uri="{FF2B5EF4-FFF2-40B4-BE49-F238E27FC236}">
              <a16:creationId xmlns:a16="http://schemas.microsoft.com/office/drawing/2014/main" id="{00000000-0008-0000-0500-0000F1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504825</xdr:rowOff>
    </xdr:from>
    <xdr:ext cx="95250" cy="442269"/>
    <xdr:sp macro="" textlink="">
      <xdr:nvSpPr>
        <xdr:cNvPr id="3570" name="Text Box 15">
          <a:extLst>
            <a:ext uri="{FF2B5EF4-FFF2-40B4-BE49-F238E27FC236}">
              <a16:creationId xmlns:a16="http://schemas.microsoft.com/office/drawing/2014/main" id="{00000000-0008-0000-0500-0000F2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3571" name="Text Box 15">
          <a:extLst>
            <a:ext uri="{FF2B5EF4-FFF2-40B4-BE49-F238E27FC236}">
              <a16:creationId xmlns:a16="http://schemas.microsoft.com/office/drawing/2014/main" id="{00000000-0008-0000-0500-0000F3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3572" name="Text Box 15">
          <a:extLst>
            <a:ext uri="{FF2B5EF4-FFF2-40B4-BE49-F238E27FC236}">
              <a16:creationId xmlns:a16="http://schemas.microsoft.com/office/drawing/2014/main" id="{00000000-0008-0000-0500-0000F4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504825</xdr:rowOff>
    </xdr:from>
    <xdr:ext cx="95250" cy="213632"/>
    <xdr:sp macro="" textlink="">
      <xdr:nvSpPr>
        <xdr:cNvPr id="3573" name="Text Box 15">
          <a:extLst>
            <a:ext uri="{FF2B5EF4-FFF2-40B4-BE49-F238E27FC236}">
              <a16:creationId xmlns:a16="http://schemas.microsoft.com/office/drawing/2014/main" id="{00000000-0008-0000-0500-0000F5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74" name="Text Box 16">
          <a:extLst>
            <a:ext uri="{FF2B5EF4-FFF2-40B4-BE49-F238E27FC236}">
              <a16:creationId xmlns:a16="http://schemas.microsoft.com/office/drawing/2014/main" id="{00000000-0008-0000-0500-0000F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75" name="Text Box 17">
          <a:extLst>
            <a:ext uri="{FF2B5EF4-FFF2-40B4-BE49-F238E27FC236}">
              <a16:creationId xmlns:a16="http://schemas.microsoft.com/office/drawing/2014/main" id="{00000000-0008-0000-0500-0000F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76" name="Text Box 18">
          <a:extLst>
            <a:ext uri="{FF2B5EF4-FFF2-40B4-BE49-F238E27FC236}">
              <a16:creationId xmlns:a16="http://schemas.microsoft.com/office/drawing/2014/main" id="{00000000-0008-0000-0500-0000F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77" name="Text Box 19">
          <a:extLst>
            <a:ext uri="{FF2B5EF4-FFF2-40B4-BE49-F238E27FC236}">
              <a16:creationId xmlns:a16="http://schemas.microsoft.com/office/drawing/2014/main" id="{00000000-0008-0000-0500-0000F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78" name="Text Box 16">
          <a:extLst>
            <a:ext uri="{FF2B5EF4-FFF2-40B4-BE49-F238E27FC236}">
              <a16:creationId xmlns:a16="http://schemas.microsoft.com/office/drawing/2014/main" id="{00000000-0008-0000-0500-0000F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79" name="Text Box 17">
          <a:extLst>
            <a:ext uri="{FF2B5EF4-FFF2-40B4-BE49-F238E27FC236}">
              <a16:creationId xmlns:a16="http://schemas.microsoft.com/office/drawing/2014/main" id="{00000000-0008-0000-0500-0000F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80" name="Text Box 18">
          <a:extLst>
            <a:ext uri="{FF2B5EF4-FFF2-40B4-BE49-F238E27FC236}">
              <a16:creationId xmlns:a16="http://schemas.microsoft.com/office/drawing/2014/main" id="{00000000-0008-0000-0500-0000F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81" name="Text Box 19">
          <a:extLst>
            <a:ext uri="{FF2B5EF4-FFF2-40B4-BE49-F238E27FC236}">
              <a16:creationId xmlns:a16="http://schemas.microsoft.com/office/drawing/2014/main" id="{00000000-0008-0000-0500-0000F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82" name="Text Box 16">
          <a:extLst>
            <a:ext uri="{FF2B5EF4-FFF2-40B4-BE49-F238E27FC236}">
              <a16:creationId xmlns:a16="http://schemas.microsoft.com/office/drawing/2014/main" id="{00000000-0008-0000-0500-0000F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83" name="Text Box 17">
          <a:extLst>
            <a:ext uri="{FF2B5EF4-FFF2-40B4-BE49-F238E27FC236}">
              <a16:creationId xmlns:a16="http://schemas.microsoft.com/office/drawing/2014/main" id="{00000000-0008-0000-0500-0000F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84" name="Text Box 18">
          <a:extLst>
            <a:ext uri="{FF2B5EF4-FFF2-40B4-BE49-F238E27FC236}">
              <a16:creationId xmlns:a16="http://schemas.microsoft.com/office/drawing/2014/main" id="{00000000-0008-0000-0500-000000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85" name="Text Box 19">
          <a:extLst>
            <a:ext uri="{FF2B5EF4-FFF2-40B4-BE49-F238E27FC236}">
              <a16:creationId xmlns:a16="http://schemas.microsoft.com/office/drawing/2014/main" id="{00000000-0008-0000-0500-000001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014"/>
    <xdr:sp macro="" textlink="">
      <xdr:nvSpPr>
        <xdr:cNvPr id="3586" name="Text Box 15">
          <a:extLst>
            <a:ext uri="{FF2B5EF4-FFF2-40B4-BE49-F238E27FC236}">
              <a16:creationId xmlns:a16="http://schemas.microsoft.com/office/drawing/2014/main" id="{00000000-0008-0000-0500-000002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87" name="Text Box 16">
          <a:extLst>
            <a:ext uri="{FF2B5EF4-FFF2-40B4-BE49-F238E27FC236}">
              <a16:creationId xmlns:a16="http://schemas.microsoft.com/office/drawing/2014/main" id="{00000000-0008-0000-0500-00000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88" name="Text Box 17">
          <a:extLst>
            <a:ext uri="{FF2B5EF4-FFF2-40B4-BE49-F238E27FC236}">
              <a16:creationId xmlns:a16="http://schemas.microsoft.com/office/drawing/2014/main" id="{00000000-0008-0000-0500-00000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89" name="Text Box 18">
          <a:extLst>
            <a:ext uri="{FF2B5EF4-FFF2-40B4-BE49-F238E27FC236}">
              <a16:creationId xmlns:a16="http://schemas.microsoft.com/office/drawing/2014/main" id="{00000000-0008-0000-0500-00000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90" name="Text Box 19">
          <a:extLst>
            <a:ext uri="{FF2B5EF4-FFF2-40B4-BE49-F238E27FC236}">
              <a16:creationId xmlns:a16="http://schemas.microsoft.com/office/drawing/2014/main" id="{00000000-0008-0000-0500-00000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504825</xdr:rowOff>
    </xdr:from>
    <xdr:ext cx="95250" cy="442269"/>
    <xdr:sp macro="" textlink="">
      <xdr:nvSpPr>
        <xdr:cNvPr id="3591" name="Text Box 15">
          <a:extLst>
            <a:ext uri="{FF2B5EF4-FFF2-40B4-BE49-F238E27FC236}">
              <a16:creationId xmlns:a16="http://schemas.microsoft.com/office/drawing/2014/main" id="{00000000-0008-0000-0500-000007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92" name="Text Box 16">
          <a:extLst>
            <a:ext uri="{FF2B5EF4-FFF2-40B4-BE49-F238E27FC236}">
              <a16:creationId xmlns:a16="http://schemas.microsoft.com/office/drawing/2014/main" id="{00000000-0008-0000-0500-00000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93" name="Text Box 17">
          <a:extLst>
            <a:ext uri="{FF2B5EF4-FFF2-40B4-BE49-F238E27FC236}">
              <a16:creationId xmlns:a16="http://schemas.microsoft.com/office/drawing/2014/main" id="{00000000-0008-0000-0500-00000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94" name="Text Box 18">
          <a:extLst>
            <a:ext uri="{FF2B5EF4-FFF2-40B4-BE49-F238E27FC236}">
              <a16:creationId xmlns:a16="http://schemas.microsoft.com/office/drawing/2014/main" id="{00000000-0008-0000-0500-00000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95" name="Text Box 16">
          <a:extLst>
            <a:ext uri="{FF2B5EF4-FFF2-40B4-BE49-F238E27FC236}">
              <a16:creationId xmlns:a16="http://schemas.microsoft.com/office/drawing/2014/main" id="{00000000-0008-0000-0500-00000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96" name="Text Box 17">
          <a:extLst>
            <a:ext uri="{FF2B5EF4-FFF2-40B4-BE49-F238E27FC236}">
              <a16:creationId xmlns:a16="http://schemas.microsoft.com/office/drawing/2014/main" id="{00000000-0008-0000-0500-00000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97" name="Text Box 18">
          <a:extLst>
            <a:ext uri="{FF2B5EF4-FFF2-40B4-BE49-F238E27FC236}">
              <a16:creationId xmlns:a16="http://schemas.microsoft.com/office/drawing/2014/main" id="{00000000-0008-0000-0500-00000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98" name="Text Box 19">
          <a:extLst>
            <a:ext uri="{FF2B5EF4-FFF2-40B4-BE49-F238E27FC236}">
              <a16:creationId xmlns:a16="http://schemas.microsoft.com/office/drawing/2014/main" id="{00000000-0008-0000-0500-00000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99" name="Text Box 16">
          <a:extLst>
            <a:ext uri="{FF2B5EF4-FFF2-40B4-BE49-F238E27FC236}">
              <a16:creationId xmlns:a16="http://schemas.microsoft.com/office/drawing/2014/main" id="{00000000-0008-0000-0500-00000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00" name="Text Box 17">
          <a:extLst>
            <a:ext uri="{FF2B5EF4-FFF2-40B4-BE49-F238E27FC236}">
              <a16:creationId xmlns:a16="http://schemas.microsoft.com/office/drawing/2014/main" id="{00000000-0008-0000-0500-000010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01" name="Text Box 18">
          <a:extLst>
            <a:ext uri="{FF2B5EF4-FFF2-40B4-BE49-F238E27FC236}">
              <a16:creationId xmlns:a16="http://schemas.microsoft.com/office/drawing/2014/main" id="{00000000-0008-0000-0500-000011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116</xdr:row>
      <xdr:rowOff>170392</xdr:rowOff>
    </xdr:from>
    <xdr:ext cx="95250" cy="213632"/>
    <xdr:sp macro="" textlink="">
      <xdr:nvSpPr>
        <xdr:cNvPr id="3602" name="Text Box 15">
          <a:extLst>
            <a:ext uri="{FF2B5EF4-FFF2-40B4-BE49-F238E27FC236}">
              <a16:creationId xmlns:a16="http://schemas.microsoft.com/office/drawing/2014/main" id="{00000000-0008-0000-0500-000012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03" name="Text Box 16">
          <a:extLst>
            <a:ext uri="{FF2B5EF4-FFF2-40B4-BE49-F238E27FC236}">
              <a16:creationId xmlns:a16="http://schemas.microsoft.com/office/drawing/2014/main" id="{00000000-0008-0000-0500-00001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04" name="Text Box 17">
          <a:extLst>
            <a:ext uri="{FF2B5EF4-FFF2-40B4-BE49-F238E27FC236}">
              <a16:creationId xmlns:a16="http://schemas.microsoft.com/office/drawing/2014/main" id="{00000000-0008-0000-0500-00001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05" name="Text Box 18">
          <a:extLst>
            <a:ext uri="{FF2B5EF4-FFF2-40B4-BE49-F238E27FC236}">
              <a16:creationId xmlns:a16="http://schemas.microsoft.com/office/drawing/2014/main" id="{00000000-0008-0000-0500-00001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06" name="Text Box 19">
          <a:extLst>
            <a:ext uri="{FF2B5EF4-FFF2-40B4-BE49-F238E27FC236}">
              <a16:creationId xmlns:a16="http://schemas.microsoft.com/office/drawing/2014/main" id="{00000000-0008-0000-0500-00001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07" name="Text Box 16">
          <a:extLst>
            <a:ext uri="{FF2B5EF4-FFF2-40B4-BE49-F238E27FC236}">
              <a16:creationId xmlns:a16="http://schemas.microsoft.com/office/drawing/2014/main" id="{00000000-0008-0000-0500-00001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08" name="Text Box 17">
          <a:extLst>
            <a:ext uri="{FF2B5EF4-FFF2-40B4-BE49-F238E27FC236}">
              <a16:creationId xmlns:a16="http://schemas.microsoft.com/office/drawing/2014/main" id="{00000000-0008-0000-0500-00001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09" name="Text Box 18">
          <a:extLst>
            <a:ext uri="{FF2B5EF4-FFF2-40B4-BE49-F238E27FC236}">
              <a16:creationId xmlns:a16="http://schemas.microsoft.com/office/drawing/2014/main" id="{00000000-0008-0000-0500-00001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10" name="Text Box 19">
          <a:extLst>
            <a:ext uri="{FF2B5EF4-FFF2-40B4-BE49-F238E27FC236}">
              <a16:creationId xmlns:a16="http://schemas.microsoft.com/office/drawing/2014/main" id="{00000000-0008-0000-0500-00001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95250" cy="171450"/>
    <xdr:sp macro="" textlink="">
      <xdr:nvSpPr>
        <xdr:cNvPr id="3611" name="Text Box 16">
          <a:extLst>
            <a:ext uri="{FF2B5EF4-FFF2-40B4-BE49-F238E27FC236}">
              <a16:creationId xmlns:a16="http://schemas.microsoft.com/office/drawing/2014/main" id="{00000000-0008-0000-0500-00001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95250" cy="171450"/>
    <xdr:sp macro="" textlink="">
      <xdr:nvSpPr>
        <xdr:cNvPr id="3612" name="Text Box 17">
          <a:extLst>
            <a:ext uri="{FF2B5EF4-FFF2-40B4-BE49-F238E27FC236}">
              <a16:creationId xmlns:a16="http://schemas.microsoft.com/office/drawing/2014/main" id="{00000000-0008-0000-0500-00001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95250" cy="171450"/>
    <xdr:sp macro="" textlink="">
      <xdr:nvSpPr>
        <xdr:cNvPr id="3613" name="Text Box 18">
          <a:extLst>
            <a:ext uri="{FF2B5EF4-FFF2-40B4-BE49-F238E27FC236}">
              <a16:creationId xmlns:a16="http://schemas.microsoft.com/office/drawing/2014/main" id="{00000000-0008-0000-0500-00001D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95250" cy="171450"/>
    <xdr:sp macro="" textlink="">
      <xdr:nvSpPr>
        <xdr:cNvPr id="3614" name="Text Box 19">
          <a:extLst>
            <a:ext uri="{FF2B5EF4-FFF2-40B4-BE49-F238E27FC236}">
              <a16:creationId xmlns:a16="http://schemas.microsoft.com/office/drawing/2014/main" id="{00000000-0008-0000-0500-00001E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014"/>
    <xdr:sp macro="" textlink="">
      <xdr:nvSpPr>
        <xdr:cNvPr id="3615" name="Text Box 15">
          <a:extLst>
            <a:ext uri="{FF2B5EF4-FFF2-40B4-BE49-F238E27FC236}">
              <a16:creationId xmlns:a16="http://schemas.microsoft.com/office/drawing/2014/main" id="{00000000-0008-0000-0500-00001F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16" name="Text Box 16">
          <a:extLst>
            <a:ext uri="{FF2B5EF4-FFF2-40B4-BE49-F238E27FC236}">
              <a16:creationId xmlns:a16="http://schemas.microsoft.com/office/drawing/2014/main" id="{00000000-0008-0000-0500-00002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17" name="Text Box 17">
          <a:extLst>
            <a:ext uri="{FF2B5EF4-FFF2-40B4-BE49-F238E27FC236}">
              <a16:creationId xmlns:a16="http://schemas.microsoft.com/office/drawing/2014/main" id="{00000000-0008-0000-0500-00002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18" name="Text Box 18">
          <a:extLst>
            <a:ext uri="{FF2B5EF4-FFF2-40B4-BE49-F238E27FC236}">
              <a16:creationId xmlns:a16="http://schemas.microsoft.com/office/drawing/2014/main" id="{00000000-0008-0000-0500-00002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19" name="Text Box 19">
          <a:extLst>
            <a:ext uri="{FF2B5EF4-FFF2-40B4-BE49-F238E27FC236}">
              <a16:creationId xmlns:a16="http://schemas.microsoft.com/office/drawing/2014/main" id="{00000000-0008-0000-0500-00002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20" name="Text Box 16">
          <a:extLst>
            <a:ext uri="{FF2B5EF4-FFF2-40B4-BE49-F238E27FC236}">
              <a16:creationId xmlns:a16="http://schemas.microsoft.com/office/drawing/2014/main" id="{00000000-0008-0000-0500-00002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21" name="Text Box 17">
          <a:extLst>
            <a:ext uri="{FF2B5EF4-FFF2-40B4-BE49-F238E27FC236}">
              <a16:creationId xmlns:a16="http://schemas.microsoft.com/office/drawing/2014/main" id="{00000000-0008-0000-0500-00002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116</xdr:row>
      <xdr:rowOff>15875</xdr:rowOff>
    </xdr:from>
    <xdr:ext cx="95250" cy="171450"/>
    <xdr:sp macro="" textlink="">
      <xdr:nvSpPr>
        <xdr:cNvPr id="3622" name="Text Box 18">
          <a:extLst>
            <a:ext uri="{FF2B5EF4-FFF2-40B4-BE49-F238E27FC236}">
              <a16:creationId xmlns:a16="http://schemas.microsoft.com/office/drawing/2014/main" id="{00000000-0008-0000-0500-000026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23" name="Text Box 16">
          <a:extLst>
            <a:ext uri="{FF2B5EF4-FFF2-40B4-BE49-F238E27FC236}">
              <a16:creationId xmlns:a16="http://schemas.microsoft.com/office/drawing/2014/main" id="{00000000-0008-0000-0500-00002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24" name="Text Box 17">
          <a:extLst>
            <a:ext uri="{FF2B5EF4-FFF2-40B4-BE49-F238E27FC236}">
              <a16:creationId xmlns:a16="http://schemas.microsoft.com/office/drawing/2014/main" id="{00000000-0008-0000-0500-00002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25" name="Text Box 18">
          <a:extLst>
            <a:ext uri="{FF2B5EF4-FFF2-40B4-BE49-F238E27FC236}">
              <a16:creationId xmlns:a16="http://schemas.microsoft.com/office/drawing/2014/main" id="{00000000-0008-0000-0500-00002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26" name="Text Box 19">
          <a:extLst>
            <a:ext uri="{FF2B5EF4-FFF2-40B4-BE49-F238E27FC236}">
              <a16:creationId xmlns:a16="http://schemas.microsoft.com/office/drawing/2014/main" id="{00000000-0008-0000-0500-00002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27" name="Text Box 16">
          <a:extLst>
            <a:ext uri="{FF2B5EF4-FFF2-40B4-BE49-F238E27FC236}">
              <a16:creationId xmlns:a16="http://schemas.microsoft.com/office/drawing/2014/main" id="{00000000-0008-0000-0500-00002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116</xdr:row>
      <xdr:rowOff>170392</xdr:rowOff>
    </xdr:from>
    <xdr:ext cx="95250" cy="213632"/>
    <xdr:sp macro="" textlink="">
      <xdr:nvSpPr>
        <xdr:cNvPr id="3628" name="Text Box 15">
          <a:extLst>
            <a:ext uri="{FF2B5EF4-FFF2-40B4-BE49-F238E27FC236}">
              <a16:creationId xmlns:a16="http://schemas.microsoft.com/office/drawing/2014/main" id="{00000000-0008-0000-0500-00002C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8496"/>
    <xdr:sp macro="" textlink="">
      <xdr:nvSpPr>
        <xdr:cNvPr id="3629" name="Text Box 15">
          <a:extLst>
            <a:ext uri="{FF2B5EF4-FFF2-40B4-BE49-F238E27FC236}">
              <a16:creationId xmlns:a16="http://schemas.microsoft.com/office/drawing/2014/main" id="{00000000-0008-0000-0500-00002D0E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504825</xdr:rowOff>
    </xdr:from>
    <xdr:ext cx="95250" cy="442269"/>
    <xdr:sp macro="" textlink="">
      <xdr:nvSpPr>
        <xdr:cNvPr id="3630" name="Text Box 15">
          <a:extLst>
            <a:ext uri="{FF2B5EF4-FFF2-40B4-BE49-F238E27FC236}">
              <a16:creationId xmlns:a16="http://schemas.microsoft.com/office/drawing/2014/main" id="{00000000-0008-0000-0500-00002E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504825</xdr:rowOff>
    </xdr:from>
    <xdr:ext cx="95250" cy="442269"/>
    <xdr:sp macro="" textlink="">
      <xdr:nvSpPr>
        <xdr:cNvPr id="3631" name="Text Box 15">
          <a:extLst>
            <a:ext uri="{FF2B5EF4-FFF2-40B4-BE49-F238E27FC236}">
              <a16:creationId xmlns:a16="http://schemas.microsoft.com/office/drawing/2014/main" id="{00000000-0008-0000-0500-00002F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3632" name="Text Box 15">
          <a:extLst>
            <a:ext uri="{FF2B5EF4-FFF2-40B4-BE49-F238E27FC236}">
              <a16:creationId xmlns:a16="http://schemas.microsoft.com/office/drawing/2014/main" id="{00000000-0008-0000-0500-000030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4331"/>
    <xdr:sp macro="" textlink="">
      <xdr:nvSpPr>
        <xdr:cNvPr id="3633" name="Text Box 15">
          <a:extLst>
            <a:ext uri="{FF2B5EF4-FFF2-40B4-BE49-F238E27FC236}">
              <a16:creationId xmlns:a16="http://schemas.microsoft.com/office/drawing/2014/main" id="{00000000-0008-0000-0500-000031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116</xdr:row>
      <xdr:rowOff>170392</xdr:rowOff>
    </xdr:from>
    <xdr:ext cx="95250" cy="213632"/>
    <xdr:sp macro="" textlink="">
      <xdr:nvSpPr>
        <xdr:cNvPr id="3634" name="Text Box 15">
          <a:extLst>
            <a:ext uri="{FF2B5EF4-FFF2-40B4-BE49-F238E27FC236}">
              <a16:creationId xmlns:a16="http://schemas.microsoft.com/office/drawing/2014/main" id="{00000000-0008-0000-0500-0000320E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35" name="Text Box 16">
          <a:extLst>
            <a:ext uri="{FF2B5EF4-FFF2-40B4-BE49-F238E27FC236}">
              <a16:creationId xmlns:a16="http://schemas.microsoft.com/office/drawing/2014/main" id="{00000000-0008-0000-0500-00003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36" name="Text Box 17">
          <a:extLst>
            <a:ext uri="{FF2B5EF4-FFF2-40B4-BE49-F238E27FC236}">
              <a16:creationId xmlns:a16="http://schemas.microsoft.com/office/drawing/2014/main" id="{00000000-0008-0000-0500-00003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37" name="Text Box 18">
          <a:extLst>
            <a:ext uri="{FF2B5EF4-FFF2-40B4-BE49-F238E27FC236}">
              <a16:creationId xmlns:a16="http://schemas.microsoft.com/office/drawing/2014/main" id="{00000000-0008-0000-0500-00003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38" name="Text Box 19">
          <a:extLst>
            <a:ext uri="{FF2B5EF4-FFF2-40B4-BE49-F238E27FC236}">
              <a16:creationId xmlns:a16="http://schemas.microsoft.com/office/drawing/2014/main" id="{00000000-0008-0000-0500-00003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39" name="Text Box 16">
          <a:extLst>
            <a:ext uri="{FF2B5EF4-FFF2-40B4-BE49-F238E27FC236}">
              <a16:creationId xmlns:a16="http://schemas.microsoft.com/office/drawing/2014/main" id="{00000000-0008-0000-0500-00003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40" name="Text Box 17">
          <a:extLst>
            <a:ext uri="{FF2B5EF4-FFF2-40B4-BE49-F238E27FC236}">
              <a16:creationId xmlns:a16="http://schemas.microsoft.com/office/drawing/2014/main" id="{00000000-0008-0000-0500-00003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41" name="Text Box 18">
          <a:extLst>
            <a:ext uri="{FF2B5EF4-FFF2-40B4-BE49-F238E27FC236}">
              <a16:creationId xmlns:a16="http://schemas.microsoft.com/office/drawing/2014/main" id="{00000000-0008-0000-0500-00003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42" name="Text Box 19">
          <a:extLst>
            <a:ext uri="{FF2B5EF4-FFF2-40B4-BE49-F238E27FC236}">
              <a16:creationId xmlns:a16="http://schemas.microsoft.com/office/drawing/2014/main" id="{00000000-0008-0000-0500-00003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43" name="Text Box 16">
          <a:extLst>
            <a:ext uri="{FF2B5EF4-FFF2-40B4-BE49-F238E27FC236}">
              <a16:creationId xmlns:a16="http://schemas.microsoft.com/office/drawing/2014/main" id="{00000000-0008-0000-0500-00003B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44" name="Text Box 17">
          <a:extLst>
            <a:ext uri="{FF2B5EF4-FFF2-40B4-BE49-F238E27FC236}">
              <a16:creationId xmlns:a16="http://schemas.microsoft.com/office/drawing/2014/main" id="{00000000-0008-0000-0500-00003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45" name="Text Box 18">
          <a:extLst>
            <a:ext uri="{FF2B5EF4-FFF2-40B4-BE49-F238E27FC236}">
              <a16:creationId xmlns:a16="http://schemas.microsoft.com/office/drawing/2014/main" id="{00000000-0008-0000-0500-00003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46" name="Text Box 19">
          <a:extLst>
            <a:ext uri="{FF2B5EF4-FFF2-40B4-BE49-F238E27FC236}">
              <a16:creationId xmlns:a16="http://schemas.microsoft.com/office/drawing/2014/main" id="{00000000-0008-0000-0500-00003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014"/>
    <xdr:sp macro="" textlink="">
      <xdr:nvSpPr>
        <xdr:cNvPr id="3647" name="Text Box 15">
          <a:extLst>
            <a:ext uri="{FF2B5EF4-FFF2-40B4-BE49-F238E27FC236}">
              <a16:creationId xmlns:a16="http://schemas.microsoft.com/office/drawing/2014/main" id="{00000000-0008-0000-0500-00003F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48" name="Text Box 16">
          <a:extLst>
            <a:ext uri="{FF2B5EF4-FFF2-40B4-BE49-F238E27FC236}">
              <a16:creationId xmlns:a16="http://schemas.microsoft.com/office/drawing/2014/main" id="{00000000-0008-0000-0500-00004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49" name="Text Box 17">
          <a:extLst>
            <a:ext uri="{FF2B5EF4-FFF2-40B4-BE49-F238E27FC236}">
              <a16:creationId xmlns:a16="http://schemas.microsoft.com/office/drawing/2014/main" id="{00000000-0008-0000-0500-00004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50" name="Text Box 18">
          <a:extLst>
            <a:ext uri="{FF2B5EF4-FFF2-40B4-BE49-F238E27FC236}">
              <a16:creationId xmlns:a16="http://schemas.microsoft.com/office/drawing/2014/main" id="{00000000-0008-0000-0500-00004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51" name="Text Box 19">
          <a:extLst>
            <a:ext uri="{FF2B5EF4-FFF2-40B4-BE49-F238E27FC236}">
              <a16:creationId xmlns:a16="http://schemas.microsoft.com/office/drawing/2014/main" id="{00000000-0008-0000-0500-00004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52" name="Text Box 16">
          <a:extLst>
            <a:ext uri="{FF2B5EF4-FFF2-40B4-BE49-F238E27FC236}">
              <a16:creationId xmlns:a16="http://schemas.microsoft.com/office/drawing/2014/main" id="{00000000-0008-0000-0500-00004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53" name="Text Box 17">
          <a:extLst>
            <a:ext uri="{FF2B5EF4-FFF2-40B4-BE49-F238E27FC236}">
              <a16:creationId xmlns:a16="http://schemas.microsoft.com/office/drawing/2014/main" id="{00000000-0008-0000-0500-00004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54" name="Text Box 18">
          <a:extLst>
            <a:ext uri="{FF2B5EF4-FFF2-40B4-BE49-F238E27FC236}">
              <a16:creationId xmlns:a16="http://schemas.microsoft.com/office/drawing/2014/main" id="{00000000-0008-0000-0500-00004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55" name="Text Box 16">
          <a:extLst>
            <a:ext uri="{FF2B5EF4-FFF2-40B4-BE49-F238E27FC236}">
              <a16:creationId xmlns:a16="http://schemas.microsoft.com/office/drawing/2014/main" id="{00000000-0008-0000-0500-00004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56" name="Text Box 17">
          <a:extLst>
            <a:ext uri="{FF2B5EF4-FFF2-40B4-BE49-F238E27FC236}">
              <a16:creationId xmlns:a16="http://schemas.microsoft.com/office/drawing/2014/main" id="{00000000-0008-0000-0500-00004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57" name="Text Box 18">
          <a:extLst>
            <a:ext uri="{FF2B5EF4-FFF2-40B4-BE49-F238E27FC236}">
              <a16:creationId xmlns:a16="http://schemas.microsoft.com/office/drawing/2014/main" id="{00000000-0008-0000-0500-00004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58" name="Text Box 19">
          <a:extLst>
            <a:ext uri="{FF2B5EF4-FFF2-40B4-BE49-F238E27FC236}">
              <a16:creationId xmlns:a16="http://schemas.microsoft.com/office/drawing/2014/main" id="{00000000-0008-0000-0500-00004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59" name="Text Box 16">
          <a:extLst>
            <a:ext uri="{FF2B5EF4-FFF2-40B4-BE49-F238E27FC236}">
              <a16:creationId xmlns:a16="http://schemas.microsoft.com/office/drawing/2014/main" id="{00000000-0008-0000-0500-00004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60" name="Text Box 17">
          <a:extLst>
            <a:ext uri="{FF2B5EF4-FFF2-40B4-BE49-F238E27FC236}">
              <a16:creationId xmlns:a16="http://schemas.microsoft.com/office/drawing/2014/main" id="{00000000-0008-0000-0500-00004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61" name="Text Box 18">
          <a:extLst>
            <a:ext uri="{FF2B5EF4-FFF2-40B4-BE49-F238E27FC236}">
              <a16:creationId xmlns:a16="http://schemas.microsoft.com/office/drawing/2014/main" id="{00000000-0008-0000-0500-00004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62" name="Text Box 19">
          <a:extLst>
            <a:ext uri="{FF2B5EF4-FFF2-40B4-BE49-F238E27FC236}">
              <a16:creationId xmlns:a16="http://schemas.microsoft.com/office/drawing/2014/main" id="{00000000-0008-0000-0500-00004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56743"/>
    <xdr:sp macro="" textlink="">
      <xdr:nvSpPr>
        <xdr:cNvPr id="3663" name="Text Box 15">
          <a:extLst>
            <a:ext uri="{FF2B5EF4-FFF2-40B4-BE49-F238E27FC236}">
              <a16:creationId xmlns:a16="http://schemas.microsoft.com/office/drawing/2014/main" id="{00000000-0008-0000-0500-00004F0E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504825</xdr:rowOff>
    </xdr:from>
    <xdr:ext cx="95250" cy="442269"/>
    <xdr:sp macro="" textlink="">
      <xdr:nvSpPr>
        <xdr:cNvPr id="3664" name="Text Box 15">
          <a:extLst>
            <a:ext uri="{FF2B5EF4-FFF2-40B4-BE49-F238E27FC236}">
              <a16:creationId xmlns:a16="http://schemas.microsoft.com/office/drawing/2014/main" id="{00000000-0008-0000-0500-000050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504825</xdr:rowOff>
    </xdr:from>
    <xdr:ext cx="95250" cy="442269"/>
    <xdr:sp macro="" textlink="">
      <xdr:nvSpPr>
        <xdr:cNvPr id="3665" name="Text Box 15">
          <a:extLst>
            <a:ext uri="{FF2B5EF4-FFF2-40B4-BE49-F238E27FC236}">
              <a16:creationId xmlns:a16="http://schemas.microsoft.com/office/drawing/2014/main" id="{00000000-0008-0000-0500-000051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3666" name="Text Box 15">
          <a:extLst>
            <a:ext uri="{FF2B5EF4-FFF2-40B4-BE49-F238E27FC236}">
              <a16:creationId xmlns:a16="http://schemas.microsoft.com/office/drawing/2014/main" id="{00000000-0008-0000-0500-000052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4331"/>
    <xdr:sp macro="" textlink="">
      <xdr:nvSpPr>
        <xdr:cNvPr id="3667" name="Text Box 15">
          <a:extLst>
            <a:ext uri="{FF2B5EF4-FFF2-40B4-BE49-F238E27FC236}">
              <a16:creationId xmlns:a16="http://schemas.microsoft.com/office/drawing/2014/main" id="{00000000-0008-0000-0500-000053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504825</xdr:rowOff>
    </xdr:from>
    <xdr:ext cx="95250" cy="213632"/>
    <xdr:sp macro="" textlink="">
      <xdr:nvSpPr>
        <xdr:cNvPr id="3668" name="Text Box 15">
          <a:extLst>
            <a:ext uri="{FF2B5EF4-FFF2-40B4-BE49-F238E27FC236}">
              <a16:creationId xmlns:a16="http://schemas.microsoft.com/office/drawing/2014/main" id="{00000000-0008-0000-0500-0000540E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69" name="Text Box 16">
          <a:extLst>
            <a:ext uri="{FF2B5EF4-FFF2-40B4-BE49-F238E27FC236}">
              <a16:creationId xmlns:a16="http://schemas.microsoft.com/office/drawing/2014/main" id="{00000000-0008-0000-0500-00005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70" name="Text Box 17">
          <a:extLst>
            <a:ext uri="{FF2B5EF4-FFF2-40B4-BE49-F238E27FC236}">
              <a16:creationId xmlns:a16="http://schemas.microsoft.com/office/drawing/2014/main" id="{00000000-0008-0000-0500-00005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71" name="Text Box 18">
          <a:extLst>
            <a:ext uri="{FF2B5EF4-FFF2-40B4-BE49-F238E27FC236}">
              <a16:creationId xmlns:a16="http://schemas.microsoft.com/office/drawing/2014/main" id="{00000000-0008-0000-0500-000057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72" name="Text Box 19">
          <a:extLst>
            <a:ext uri="{FF2B5EF4-FFF2-40B4-BE49-F238E27FC236}">
              <a16:creationId xmlns:a16="http://schemas.microsoft.com/office/drawing/2014/main" id="{00000000-0008-0000-0500-000058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73" name="Text Box 16">
          <a:extLst>
            <a:ext uri="{FF2B5EF4-FFF2-40B4-BE49-F238E27FC236}">
              <a16:creationId xmlns:a16="http://schemas.microsoft.com/office/drawing/2014/main" id="{00000000-0008-0000-0500-00005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74" name="Text Box 17">
          <a:extLst>
            <a:ext uri="{FF2B5EF4-FFF2-40B4-BE49-F238E27FC236}">
              <a16:creationId xmlns:a16="http://schemas.microsoft.com/office/drawing/2014/main" id="{00000000-0008-0000-0500-00005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75" name="Text Box 18">
          <a:extLst>
            <a:ext uri="{FF2B5EF4-FFF2-40B4-BE49-F238E27FC236}">
              <a16:creationId xmlns:a16="http://schemas.microsoft.com/office/drawing/2014/main" id="{00000000-0008-0000-0500-00005B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76" name="Text Box 19">
          <a:extLst>
            <a:ext uri="{FF2B5EF4-FFF2-40B4-BE49-F238E27FC236}">
              <a16:creationId xmlns:a16="http://schemas.microsoft.com/office/drawing/2014/main" id="{00000000-0008-0000-0500-00005C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77" name="Text Box 16">
          <a:extLst>
            <a:ext uri="{FF2B5EF4-FFF2-40B4-BE49-F238E27FC236}">
              <a16:creationId xmlns:a16="http://schemas.microsoft.com/office/drawing/2014/main" id="{00000000-0008-0000-0500-00005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78" name="Text Box 17">
          <a:extLst>
            <a:ext uri="{FF2B5EF4-FFF2-40B4-BE49-F238E27FC236}">
              <a16:creationId xmlns:a16="http://schemas.microsoft.com/office/drawing/2014/main" id="{00000000-0008-0000-0500-00005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79" name="Text Box 18">
          <a:extLst>
            <a:ext uri="{FF2B5EF4-FFF2-40B4-BE49-F238E27FC236}">
              <a16:creationId xmlns:a16="http://schemas.microsoft.com/office/drawing/2014/main" id="{00000000-0008-0000-0500-00005F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80" name="Text Box 19">
          <a:extLst>
            <a:ext uri="{FF2B5EF4-FFF2-40B4-BE49-F238E27FC236}">
              <a16:creationId xmlns:a16="http://schemas.microsoft.com/office/drawing/2014/main" id="{00000000-0008-0000-0500-000060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014"/>
    <xdr:sp macro="" textlink="">
      <xdr:nvSpPr>
        <xdr:cNvPr id="3681" name="Text Box 15">
          <a:extLst>
            <a:ext uri="{FF2B5EF4-FFF2-40B4-BE49-F238E27FC236}">
              <a16:creationId xmlns:a16="http://schemas.microsoft.com/office/drawing/2014/main" id="{00000000-0008-0000-0500-000061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82" name="Text Box 16">
          <a:extLst>
            <a:ext uri="{FF2B5EF4-FFF2-40B4-BE49-F238E27FC236}">
              <a16:creationId xmlns:a16="http://schemas.microsoft.com/office/drawing/2014/main" id="{00000000-0008-0000-0500-00006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83" name="Text Box 17">
          <a:extLst>
            <a:ext uri="{FF2B5EF4-FFF2-40B4-BE49-F238E27FC236}">
              <a16:creationId xmlns:a16="http://schemas.microsoft.com/office/drawing/2014/main" id="{00000000-0008-0000-0500-00006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84" name="Text Box 18">
          <a:extLst>
            <a:ext uri="{FF2B5EF4-FFF2-40B4-BE49-F238E27FC236}">
              <a16:creationId xmlns:a16="http://schemas.microsoft.com/office/drawing/2014/main" id="{00000000-0008-0000-0500-00006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85" name="Text Box 19">
          <a:extLst>
            <a:ext uri="{FF2B5EF4-FFF2-40B4-BE49-F238E27FC236}">
              <a16:creationId xmlns:a16="http://schemas.microsoft.com/office/drawing/2014/main" id="{00000000-0008-0000-0500-00006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442269"/>
    <xdr:sp macro="" textlink="">
      <xdr:nvSpPr>
        <xdr:cNvPr id="3686" name="Text Box 15">
          <a:extLst>
            <a:ext uri="{FF2B5EF4-FFF2-40B4-BE49-F238E27FC236}">
              <a16:creationId xmlns:a16="http://schemas.microsoft.com/office/drawing/2014/main" id="{00000000-0008-0000-0500-000066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87" name="Text Box 16">
          <a:extLst>
            <a:ext uri="{FF2B5EF4-FFF2-40B4-BE49-F238E27FC236}">
              <a16:creationId xmlns:a16="http://schemas.microsoft.com/office/drawing/2014/main" id="{00000000-0008-0000-0500-00006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88" name="Text Box 17">
          <a:extLst>
            <a:ext uri="{FF2B5EF4-FFF2-40B4-BE49-F238E27FC236}">
              <a16:creationId xmlns:a16="http://schemas.microsoft.com/office/drawing/2014/main" id="{00000000-0008-0000-0500-00006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89" name="Text Box 18">
          <a:extLst>
            <a:ext uri="{FF2B5EF4-FFF2-40B4-BE49-F238E27FC236}">
              <a16:creationId xmlns:a16="http://schemas.microsoft.com/office/drawing/2014/main" id="{00000000-0008-0000-0500-00006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0" name="Text Box 16">
          <a:extLst>
            <a:ext uri="{FF2B5EF4-FFF2-40B4-BE49-F238E27FC236}">
              <a16:creationId xmlns:a16="http://schemas.microsoft.com/office/drawing/2014/main" id="{00000000-0008-0000-0500-00006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1" name="Text Box 17">
          <a:extLst>
            <a:ext uri="{FF2B5EF4-FFF2-40B4-BE49-F238E27FC236}">
              <a16:creationId xmlns:a16="http://schemas.microsoft.com/office/drawing/2014/main" id="{00000000-0008-0000-0500-00006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2" name="Text Box 18">
          <a:extLst>
            <a:ext uri="{FF2B5EF4-FFF2-40B4-BE49-F238E27FC236}">
              <a16:creationId xmlns:a16="http://schemas.microsoft.com/office/drawing/2014/main" id="{00000000-0008-0000-0500-00006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3" name="Text Box 19">
          <a:extLst>
            <a:ext uri="{FF2B5EF4-FFF2-40B4-BE49-F238E27FC236}">
              <a16:creationId xmlns:a16="http://schemas.microsoft.com/office/drawing/2014/main" id="{00000000-0008-0000-0500-00006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4" name="Text Box 16">
          <a:extLst>
            <a:ext uri="{FF2B5EF4-FFF2-40B4-BE49-F238E27FC236}">
              <a16:creationId xmlns:a16="http://schemas.microsoft.com/office/drawing/2014/main" id="{00000000-0008-0000-0500-00006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5" name="Text Box 17">
          <a:extLst>
            <a:ext uri="{FF2B5EF4-FFF2-40B4-BE49-F238E27FC236}">
              <a16:creationId xmlns:a16="http://schemas.microsoft.com/office/drawing/2014/main" id="{00000000-0008-0000-0500-00006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6" name="Text Box 18">
          <a:extLst>
            <a:ext uri="{FF2B5EF4-FFF2-40B4-BE49-F238E27FC236}">
              <a16:creationId xmlns:a16="http://schemas.microsoft.com/office/drawing/2014/main" id="{00000000-0008-0000-0500-000070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122</xdr:row>
      <xdr:rowOff>170392</xdr:rowOff>
    </xdr:from>
    <xdr:ext cx="95250" cy="213632"/>
    <xdr:sp macro="" textlink="">
      <xdr:nvSpPr>
        <xdr:cNvPr id="3697" name="Text Box 15">
          <a:extLst>
            <a:ext uri="{FF2B5EF4-FFF2-40B4-BE49-F238E27FC236}">
              <a16:creationId xmlns:a16="http://schemas.microsoft.com/office/drawing/2014/main" id="{00000000-0008-0000-0500-000071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98" name="Text Box 16">
          <a:extLst>
            <a:ext uri="{FF2B5EF4-FFF2-40B4-BE49-F238E27FC236}">
              <a16:creationId xmlns:a16="http://schemas.microsoft.com/office/drawing/2014/main" id="{00000000-0008-0000-0500-00007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99" name="Text Box 17">
          <a:extLst>
            <a:ext uri="{FF2B5EF4-FFF2-40B4-BE49-F238E27FC236}">
              <a16:creationId xmlns:a16="http://schemas.microsoft.com/office/drawing/2014/main" id="{00000000-0008-0000-0500-00007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00" name="Text Box 18">
          <a:extLst>
            <a:ext uri="{FF2B5EF4-FFF2-40B4-BE49-F238E27FC236}">
              <a16:creationId xmlns:a16="http://schemas.microsoft.com/office/drawing/2014/main" id="{00000000-0008-0000-0500-00007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01" name="Text Box 19">
          <a:extLst>
            <a:ext uri="{FF2B5EF4-FFF2-40B4-BE49-F238E27FC236}">
              <a16:creationId xmlns:a16="http://schemas.microsoft.com/office/drawing/2014/main" id="{00000000-0008-0000-0500-00007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02" name="Text Box 16">
          <a:extLst>
            <a:ext uri="{FF2B5EF4-FFF2-40B4-BE49-F238E27FC236}">
              <a16:creationId xmlns:a16="http://schemas.microsoft.com/office/drawing/2014/main" id="{00000000-0008-0000-0500-00007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03" name="Text Box 17">
          <a:extLst>
            <a:ext uri="{FF2B5EF4-FFF2-40B4-BE49-F238E27FC236}">
              <a16:creationId xmlns:a16="http://schemas.microsoft.com/office/drawing/2014/main" id="{00000000-0008-0000-0500-00007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04" name="Text Box 18">
          <a:extLst>
            <a:ext uri="{FF2B5EF4-FFF2-40B4-BE49-F238E27FC236}">
              <a16:creationId xmlns:a16="http://schemas.microsoft.com/office/drawing/2014/main" id="{00000000-0008-0000-0500-00007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05" name="Text Box 19">
          <a:extLst>
            <a:ext uri="{FF2B5EF4-FFF2-40B4-BE49-F238E27FC236}">
              <a16:creationId xmlns:a16="http://schemas.microsoft.com/office/drawing/2014/main" id="{00000000-0008-0000-0500-00007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117</xdr:row>
      <xdr:rowOff>0</xdr:rowOff>
    </xdr:from>
    <xdr:ext cx="95250" cy="171450"/>
    <xdr:sp macro="" textlink="">
      <xdr:nvSpPr>
        <xdr:cNvPr id="3706" name="Text Box 16">
          <a:extLst>
            <a:ext uri="{FF2B5EF4-FFF2-40B4-BE49-F238E27FC236}">
              <a16:creationId xmlns:a16="http://schemas.microsoft.com/office/drawing/2014/main" id="{00000000-0008-0000-0500-00007A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117</xdr:row>
      <xdr:rowOff>0</xdr:rowOff>
    </xdr:from>
    <xdr:ext cx="95250" cy="171450"/>
    <xdr:sp macro="" textlink="">
      <xdr:nvSpPr>
        <xdr:cNvPr id="3707" name="Text Box 17">
          <a:extLst>
            <a:ext uri="{FF2B5EF4-FFF2-40B4-BE49-F238E27FC236}">
              <a16:creationId xmlns:a16="http://schemas.microsoft.com/office/drawing/2014/main" id="{00000000-0008-0000-0500-00007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117</xdr:row>
      <xdr:rowOff>0</xdr:rowOff>
    </xdr:from>
    <xdr:ext cx="95250" cy="171450"/>
    <xdr:sp macro="" textlink="">
      <xdr:nvSpPr>
        <xdr:cNvPr id="3708" name="Text Box 18">
          <a:extLst>
            <a:ext uri="{FF2B5EF4-FFF2-40B4-BE49-F238E27FC236}">
              <a16:creationId xmlns:a16="http://schemas.microsoft.com/office/drawing/2014/main" id="{00000000-0008-0000-0500-00007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117</xdr:row>
      <xdr:rowOff>0</xdr:rowOff>
    </xdr:from>
    <xdr:ext cx="95250" cy="171450"/>
    <xdr:sp macro="" textlink="">
      <xdr:nvSpPr>
        <xdr:cNvPr id="3709" name="Text Box 19">
          <a:extLst>
            <a:ext uri="{FF2B5EF4-FFF2-40B4-BE49-F238E27FC236}">
              <a16:creationId xmlns:a16="http://schemas.microsoft.com/office/drawing/2014/main" id="{00000000-0008-0000-0500-00007D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014"/>
    <xdr:sp macro="" textlink="">
      <xdr:nvSpPr>
        <xdr:cNvPr id="3710" name="Text Box 15">
          <a:extLst>
            <a:ext uri="{FF2B5EF4-FFF2-40B4-BE49-F238E27FC236}">
              <a16:creationId xmlns:a16="http://schemas.microsoft.com/office/drawing/2014/main" id="{00000000-0008-0000-0500-00007E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11" name="Text Box 16">
          <a:extLst>
            <a:ext uri="{FF2B5EF4-FFF2-40B4-BE49-F238E27FC236}">
              <a16:creationId xmlns:a16="http://schemas.microsoft.com/office/drawing/2014/main" id="{00000000-0008-0000-0500-00007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12" name="Text Box 17">
          <a:extLst>
            <a:ext uri="{FF2B5EF4-FFF2-40B4-BE49-F238E27FC236}">
              <a16:creationId xmlns:a16="http://schemas.microsoft.com/office/drawing/2014/main" id="{00000000-0008-0000-0500-00008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13" name="Text Box 18">
          <a:extLst>
            <a:ext uri="{FF2B5EF4-FFF2-40B4-BE49-F238E27FC236}">
              <a16:creationId xmlns:a16="http://schemas.microsoft.com/office/drawing/2014/main" id="{00000000-0008-0000-0500-00008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14" name="Text Box 19">
          <a:extLst>
            <a:ext uri="{FF2B5EF4-FFF2-40B4-BE49-F238E27FC236}">
              <a16:creationId xmlns:a16="http://schemas.microsoft.com/office/drawing/2014/main" id="{00000000-0008-0000-0500-00008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15" name="Text Box 16">
          <a:extLst>
            <a:ext uri="{FF2B5EF4-FFF2-40B4-BE49-F238E27FC236}">
              <a16:creationId xmlns:a16="http://schemas.microsoft.com/office/drawing/2014/main" id="{00000000-0008-0000-0500-00008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16" name="Text Box 17">
          <a:extLst>
            <a:ext uri="{FF2B5EF4-FFF2-40B4-BE49-F238E27FC236}">
              <a16:creationId xmlns:a16="http://schemas.microsoft.com/office/drawing/2014/main" id="{00000000-0008-0000-0500-00008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122</xdr:row>
      <xdr:rowOff>15875</xdr:rowOff>
    </xdr:from>
    <xdr:ext cx="95250" cy="171450"/>
    <xdr:sp macro="" textlink="">
      <xdr:nvSpPr>
        <xdr:cNvPr id="3717" name="Text Box 18">
          <a:extLst>
            <a:ext uri="{FF2B5EF4-FFF2-40B4-BE49-F238E27FC236}">
              <a16:creationId xmlns:a16="http://schemas.microsoft.com/office/drawing/2014/main" id="{00000000-0008-0000-0500-000085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718" name="Text Box 16">
          <a:extLst>
            <a:ext uri="{FF2B5EF4-FFF2-40B4-BE49-F238E27FC236}">
              <a16:creationId xmlns:a16="http://schemas.microsoft.com/office/drawing/2014/main" id="{00000000-0008-0000-0500-00008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719" name="Text Box 17">
          <a:extLst>
            <a:ext uri="{FF2B5EF4-FFF2-40B4-BE49-F238E27FC236}">
              <a16:creationId xmlns:a16="http://schemas.microsoft.com/office/drawing/2014/main" id="{00000000-0008-0000-0500-00008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720" name="Text Box 18">
          <a:extLst>
            <a:ext uri="{FF2B5EF4-FFF2-40B4-BE49-F238E27FC236}">
              <a16:creationId xmlns:a16="http://schemas.microsoft.com/office/drawing/2014/main" id="{00000000-0008-0000-0500-00008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721" name="Text Box 19">
          <a:extLst>
            <a:ext uri="{FF2B5EF4-FFF2-40B4-BE49-F238E27FC236}">
              <a16:creationId xmlns:a16="http://schemas.microsoft.com/office/drawing/2014/main" id="{00000000-0008-0000-0500-00008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722" name="Text Box 16">
          <a:extLst>
            <a:ext uri="{FF2B5EF4-FFF2-40B4-BE49-F238E27FC236}">
              <a16:creationId xmlns:a16="http://schemas.microsoft.com/office/drawing/2014/main" id="{00000000-0008-0000-0500-00008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122</xdr:row>
      <xdr:rowOff>170392</xdr:rowOff>
    </xdr:from>
    <xdr:ext cx="95250" cy="213632"/>
    <xdr:sp macro="" textlink="">
      <xdr:nvSpPr>
        <xdr:cNvPr id="3723" name="Text Box 15">
          <a:extLst>
            <a:ext uri="{FF2B5EF4-FFF2-40B4-BE49-F238E27FC236}">
              <a16:creationId xmlns:a16="http://schemas.microsoft.com/office/drawing/2014/main" id="{00000000-0008-0000-0500-00008B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8496"/>
    <xdr:sp macro="" textlink="">
      <xdr:nvSpPr>
        <xdr:cNvPr id="3724" name="Text Box 15">
          <a:extLst>
            <a:ext uri="{FF2B5EF4-FFF2-40B4-BE49-F238E27FC236}">
              <a16:creationId xmlns:a16="http://schemas.microsoft.com/office/drawing/2014/main" id="{00000000-0008-0000-0500-00008C0E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442269"/>
    <xdr:sp macro="" textlink="">
      <xdr:nvSpPr>
        <xdr:cNvPr id="3725" name="Text Box 15">
          <a:extLst>
            <a:ext uri="{FF2B5EF4-FFF2-40B4-BE49-F238E27FC236}">
              <a16:creationId xmlns:a16="http://schemas.microsoft.com/office/drawing/2014/main" id="{00000000-0008-0000-0500-00008D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504825</xdr:rowOff>
    </xdr:from>
    <xdr:ext cx="95250" cy="442269"/>
    <xdr:sp macro="" textlink="">
      <xdr:nvSpPr>
        <xdr:cNvPr id="3726" name="Text Box 15">
          <a:extLst>
            <a:ext uri="{FF2B5EF4-FFF2-40B4-BE49-F238E27FC236}">
              <a16:creationId xmlns:a16="http://schemas.microsoft.com/office/drawing/2014/main" id="{00000000-0008-0000-0500-00008E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3727" name="Text Box 15">
          <a:extLst>
            <a:ext uri="{FF2B5EF4-FFF2-40B4-BE49-F238E27FC236}">
              <a16:creationId xmlns:a16="http://schemas.microsoft.com/office/drawing/2014/main" id="{00000000-0008-0000-0500-00008F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3728" name="Text Box 15">
          <a:extLst>
            <a:ext uri="{FF2B5EF4-FFF2-40B4-BE49-F238E27FC236}">
              <a16:creationId xmlns:a16="http://schemas.microsoft.com/office/drawing/2014/main" id="{00000000-0008-0000-0500-000090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122</xdr:row>
      <xdr:rowOff>170392</xdr:rowOff>
    </xdr:from>
    <xdr:ext cx="95250" cy="213632"/>
    <xdr:sp macro="" textlink="">
      <xdr:nvSpPr>
        <xdr:cNvPr id="3729" name="Text Box 15">
          <a:extLst>
            <a:ext uri="{FF2B5EF4-FFF2-40B4-BE49-F238E27FC236}">
              <a16:creationId xmlns:a16="http://schemas.microsoft.com/office/drawing/2014/main" id="{00000000-0008-0000-0500-0000910E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30" name="Text Box 16">
          <a:extLst>
            <a:ext uri="{FF2B5EF4-FFF2-40B4-BE49-F238E27FC236}">
              <a16:creationId xmlns:a16="http://schemas.microsoft.com/office/drawing/2014/main" id="{00000000-0008-0000-0500-00009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31" name="Text Box 17">
          <a:extLst>
            <a:ext uri="{FF2B5EF4-FFF2-40B4-BE49-F238E27FC236}">
              <a16:creationId xmlns:a16="http://schemas.microsoft.com/office/drawing/2014/main" id="{00000000-0008-0000-0500-00009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32" name="Text Box 18">
          <a:extLst>
            <a:ext uri="{FF2B5EF4-FFF2-40B4-BE49-F238E27FC236}">
              <a16:creationId xmlns:a16="http://schemas.microsoft.com/office/drawing/2014/main" id="{00000000-0008-0000-0500-00009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33" name="Text Box 19">
          <a:extLst>
            <a:ext uri="{FF2B5EF4-FFF2-40B4-BE49-F238E27FC236}">
              <a16:creationId xmlns:a16="http://schemas.microsoft.com/office/drawing/2014/main" id="{00000000-0008-0000-0500-00009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34" name="Text Box 16">
          <a:extLst>
            <a:ext uri="{FF2B5EF4-FFF2-40B4-BE49-F238E27FC236}">
              <a16:creationId xmlns:a16="http://schemas.microsoft.com/office/drawing/2014/main" id="{00000000-0008-0000-0500-00009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35" name="Text Box 17">
          <a:extLst>
            <a:ext uri="{FF2B5EF4-FFF2-40B4-BE49-F238E27FC236}">
              <a16:creationId xmlns:a16="http://schemas.microsoft.com/office/drawing/2014/main" id="{00000000-0008-0000-0500-00009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36" name="Text Box 18">
          <a:extLst>
            <a:ext uri="{FF2B5EF4-FFF2-40B4-BE49-F238E27FC236}">
              <a16:creationId xmlns:a16="http://schemas.microsoft.com/office/drawing/2014/main" id="{00000000-0008-0000-0500-00009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37" name="Text Box 19">
          <a:extLst>
            <a:ext uri="{FF2B5EF4-FFF2-40B4-BE49-F238E27FC236}">
              <a16:creationId xmlns:a16="http://schemas.microsoft.com/office/drawing/2014/main" id="{00000000-0008-0000-0500-00009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3738" name="Text Box 16">
          <a:extLst>
            <a:ext uri="{FF2B5EF4-FFF2-40B4-BE49-F238E27FC236}">
              <a16:creationId xmlns:a16="http://schemas.microsoft.com/office/drawing/2014/main" id="{00000000-0008-0000-0500-00009A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3739" name="Text Box 17">
          <a:extLst>
            <a:ext uri="{FF2B5EF4-FFF2-40B4-BE49-F238E27FC236}">
              <a16:creationId xmlns:a16="http://schemas.microsoft.com/office/drawing/2014/main" id="{00000000-0008-0000-0500-00009B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3740" name="Text Box 18">
          <a:extLst>
            <a:ext uri="{FF2B5EF4-FFF2-40B4-BE49-F238E27FC236}">
              <a16:creationId xmlns:a16="http://schemas.microsoft.com/office/drawing/2014/main" id="{00000000-0008-0000-0500-00009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3741" name="Text Box 19">
          <a:extLst>
            <a:ext uri="{FF2B5EF4-FFF2-40B4-BE49-F238E27FC236}">
              <a16:creationId xmlns:a16="http://schemas.microsoft.com/office/drawing/2014/main" id="{00000000-0008-0000-0500-00009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4014"/>
    <xdr:sp macro="" textlink="">
      <xdr:nvSpPr>
        <xdr:cNvPr id="3742" name="Text Box 15">
          <a:extLst>
            <a:ext uri="{FF2B5EF4-FFF2-40B4-BE49-F238E27FC236}">
              <a16:creationId xmlns:a16="http://schemas.microsoft.com/office/drawing/2014/main" id="{00000000-0008-0000-0500-00009E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43" name="Text Box 16">
          <a:extLst>
            <a:ext uri="{FF2B5EF4-FFF2-40B4-BE49-F238E27FC236}">
              <a16:creationId xmlns:a16="http://schemas.microsoft.com/office/drawing/2014/main" id="{00000000-0008-0000-0500-00009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44" name="Text Box 17">
          <a:extLst>
            <a:ext uri="{FF2B5EF4-FFF2-40B4-BE49-F238E27FC236}">
              <a16:creationId xmlns:a16="http://schemas.microsoft.com/office/drawing/2014/main" id="{00000000-0008-0000-0500-0000A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45" name="Text Box 18">
          <a:extLst>
            <a:ext uri="{FF2B5EF4-FFF2-40B4-BE49-F238E27FC236}">
              <a16:creationId xmlns:a16="http://schemas.microsoft.com/office/drawing/2014/main" id="{00000000-0008-0000-0500-0000A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46" name="Text Box 19">
          <a:extLst>
            <a:ext uri="{FF2B5EF4-FFF2-40B4-BE49-F238E27FC236}">
              <a16:creationId xmlns:a16="http://schemas.microsoft.com/office/drawing/2014/main" id="{00000000-0008-0000-0500-0000A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47" name="Text Box 16">
          <a:extLst>
            <a:ext uri="{FF2B5EF4-FFF2-40B4-BE49-F238E27FC236}">
              <a16:creationId xmlns:a16="http://schemas.microsoft.com/office/drawing/2014/main" id="{00000000-0008-0000-0500-0000A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48" name="Text Box 17">
          <a:extLst>
            <a:ext uri="{FF2B5EF4-FFF2-40B4-BE49-F238E27FC236}">
              <a16:creationId xmlns:a16="http://schemas.microsoft.com/office/drawing/2014/main" id="{00000000-0008-0000-0500-0000A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49" name="Text Box 18">
          <a:extLst>
            <a:ext uri="{FF2B5EF4-FFF2-40B4-BE49-F238E27FC236}">
              <a16:creationId xmlns:a16="http://schemas.microsoft.com/office/drawing/2014/main" id="{00000000-0008-0000-0500-0000A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50" name="Text Box 16">
          <a:extLst>
            <a:ext uri="{FF2B5EF4-FFF2-40B4-BE49-F238E27FC236}">
              <a16:creationId xmlns:a16="http://schemas.microsoft.com/office/drawing/2014/main" id="{00000000-0008-0000-0500-0000A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51" name="Text Box 17">
          <a:extLst>
            <a:ext uri="{FF2B5EF4-FFF2-40B4-BE49-F238E27FC236}">
              <a16:creationId xmlns:a16="http://schemas.microsoft.com/office/drawing/2014/main" id="{00000000-0008-0000-0500-0000A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52" name="Text Box 18">
          <a:extLst>
            <a:ext uri="{FF2B5EF4-FFF2-40B4-BE49-F238E27FC236}">
              <a16:creationId xmlns:a16="http://schemas.microsoft.com/office/drawing/2014/main" id="{00000000-0008-0000-0500-0000A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53" name="Text Box 19">
          <a:extLst>
            <a:ext uri="{FF2B5EF4-FFF2-40B4-BE49-F238E27FC236}">
              <a16:creationId xmlns:a16="http://schemas.microsoft.com/office/drawing/2014/main" id="{00000000-0008-0000-0500-0000A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54" name="Text Box 16">
          <a:extLst>
            <a:ext uri="{FF2B5EF4-FFF2-40B4-BE49-F238E27FC236}">
              <a16:creationId xmlns:a16="http://schemas.microsoft.com/office/drawing/2014/main" id="{00000000-0008-0000-0500-0000A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55" name="Text Box 17">
          <a:extLst>
            <a:ext uri="{FF2B5EF4-FFF2-40B4-BE49-F238E27FC236}">
              <a16:creationId xmlns:a16="http://schemas.microsoft.com/office/drawing/2014/main" id="{00000000-0008-0000-0500-0000A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56" name="Text Box 18">
          <a:extLst>
            <a:ext uri="{FF2B5EF4-FFF2-40B4-BE49-F238E27FC236}">
              <a16:creationId xmlns:a16="http://schemas.microsoft.com/office/drawing/2014/main" id="{00000000-0008-0000-0500-0000A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57" name="Text Box 19">
          <a:extLst>
            <a:ext uri="{FF2B5EF4-FFF2-40B4-BE49-F238E27FC236}">
              <a16:creationId xmlns:a16="http://schemas.microsoft.com/office/drawing/2014/main" id="{00000000-0008-0000-0500-0000A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56743"/>
    <xdr:sp macro="" textlink="">
      <xdr:nvSpPr>
        <xdr:cNvPr id="3758" name="Text Box 15">
          <a:extLst>
            <a:ext uri="{FF2B5EF4-FFF2-40B4-BE49-F238E27FC236}">
              <a16:creationId xmlns:a16="http://schemas.microsoft.com/office/drawing/2014/main" id="{00000000-0008-0000-0500-0000AE0E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442269"/>
    <xdr:sp macro="" textlink="">
      <xdr:nvSpPr>
        <xdr:cNvPr id="3759" name="Text Box 15">
          <a:extLst>
            <a:ext uri="{FF2B5EF4-FFF2-40B4-BE49-F238E27FC236}">
              <a16:creationId xmlns:a16="http://schemas.microsoft.com/office/drawing/2014/main" id="{00000000-0008-0000-0500-0000AF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504825</xdr:rowOff>
    </xdr:from>
    <xdr:ext cx="95250" cy="442269"/>
    <xdr:sp macro="" textlink="">
      <xdr:nvSpPr>
        <xdr:cNvPr id="3760" name="Text Box 15">
          <a:extLst>
            <a:ext uri="{FF2B5EF4-FFF2-40B4-BE49-F238E27FC236}">
              <a16:creationId xmlns:a16="http://schemas.microsoft.com/office/drawing/2014/main" id="{00000000-0008-0000-0500-0000B0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3761" name="Text Box 15">
          <a:extLst>
            <a:ext uri="{FF2B5EF4-FFF2-40B4-BE49-F238E27FC236}">
              <a16:creationId xmlns:a16="http://schemas.microsoft.com/office/drawing/2014/main" id="{00000000-0008-0000-0500-0000B1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122</xdr:row>
      <xdr:rowOff>346075</xdr:rowOff>
    </xdr:from>
    <xdr:ext cx="95250" cy="444331"/>
    <xdr:sp macro="" textlink="">
      <xdr:nvSpPr>
        <xdr:cNvPr id="3762" name="Text Box 15">
          <a:extLst>
            <a:ext uri="{FF2B5EF4-FFF2-40B4-BE49-F238E27FC236}">
              <a16:creationId xmlns:a16="http://schemas.microsoft.com/office/drawing/2014/main" id="{00000000-0008-0000-0500-0000B20E0000}"/>
            </a:ext>
          </a:extLst>
        </xdr:cNvPr>
        <xdr:cNvSpPr txBox="1">
          <a:spLocks noChangeArrowheads="1"/>
        </xdr:cNvSpPr>
      </xdr:nvSpPr>
      <xdr:spPr bwMode="auto">
        <a:xfrm>
          <a:off x="4927600" y="44764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213632"/>
    <xdr:sp macro="" textlink="">
      <xdr:nvSpPr>
        <xdr:cNvPr id="3763" name="Text Box 15">
          <a:extLst>
            <a:ext uri="{FF2B5EF4-FFF2-40B4-BE49-F238E27FC236}">
              <a16:creationId xmlns:a16="http://schemas.microsoft.com/office/drawing/2014/main" id="{00000000-0008-0000-0500-0000B30E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64" name="Text Box 16">
          <a:extLst>
            <a:ext uri="{FF2B5EF4-FFF2-40B4-BE49-F238E27FC236}">
              <a16:creationId xmlns:a16="http://schemas.microsoft.com/office/drawing/2014/main" id="{00000000-0008-0000-0500-0000B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65" name="Text Box 17">
          <a:extLst>
            <a:ext uri="{FF2B5EF4-FFF2-40B4-BE49-F238E27FC236}">
              <a16:creationId xmlns:a16="http://schemas.microsoft.com/office/drawing/2014/main" id="{00000000-0008-0000-0500-0000B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66" name="Text Box 18">
          <a:extLst>
            <a:ext uri="{FF2B5EF4-FFF2-40B4-BE49-F238E27FC236}">
              <a16:creationId xmlns:a16="http://schemas.microsoft.com/office/drawing/2014/main" id="{00000000-0008-0000-0500-0000B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67" name="Text Box 19">
          <a:extLst>
            <a:ext uri="{FF2B5EF4-FFF2-40B4-BE49-F238E27FC236}">
              <a16:creationId xmlns:a16="http://schemas.microsoft.com/office/drawing/2014/main" id="{00000000-0008-0000-0500-0000B7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68" name="Text Box 16">
          <a:extLst>
            <a:ext uri="{FF2B5EF4-FFF2-40B4-BE49-F238E27FC236}">
              <a16:creationId xmlns:a16="http://schemas.microsoft.com/office/drawing/2014/main" id="{00000000-0008-0000-0500-0000B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69" name="Text Box 17">
          <a:extLst>
            <a:ext uri="{FF2B5EF4-FFF2-40B4-BE49-F238E27FC236}">
              <a16:creationId xmlns:a16="http://schemas.microsoft.com/office/drawing/2014/main" id="{00000000-0008-0000-0500-0000B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70" name="Text Box 18">
          <a:extLst>
            <a:ext uri="{FF2B5EF4-FFF2-40B4-BE49-F238E27FC236}">
              <a16:creationId xmlns:a16="http://schemas.microsoft.com/office/drawing/2014/main" id="{00000000-0008-0000-0500-0000B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71" name="Text Box 19">
          <a:extLst>
            <a:ext uri="{FF2B5EF4-FFF2-40B4-BE49-F238E27FC236}">
              <a16:creationId xmlns:a16="http://schemas.microsoft.com/office/drawing/2014/main" id="{00000000-0008-0000-0500-0000BB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3772" name="Text Box 16">
          <a:extLst>
            <a:ext uri="{FF2B5EF4-FFF2-40B4-BE49-F238E27FC236}">
              <a16:creationId xmlns:a16="http://schemas.microsoft.com/office/drawing/2014/main" id="{00000000-0008-0000-0500-0000B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3773" name="Text Box 17">
          <a:extLst>
            <a:ext uri="{FF2B5EF4-FFF2-40B4-BE49-F238E27FC236}">
              <a16:creationId xmlns:a16="http://schemas.microsoft.com/office/drawing/2014/main" id="{00000000-0008-0000-0500-0000B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3774" name="Text Box 18">
          <a:extLst>
            <a:ext uri="{FF2B5EF4-FFF2-40B4-BE49-F238E27FC236}">
              <a16:creationId xmlns:a16="http://schemas.microsoft.com/office/drawing/2014/main" id="{00000000-0008-0000-0500-0000B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3775" name="Text Box 19">
          <a:extLst>
            <a:ext uri="{FF2B5EF4-FFF2-40B4-BE49-F238E27FC236}">
              <a16:creationId xmlns:a16="http://schemas.microsoft.com/office/drawing/2014/main" id="{00000000-0008-0000-0500-0000BF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4014"/>
    <xdr:sp macro="" textlink="">
      <xdr:nvSpPr>
        <xdr:cNvPr id="3776" name="Text Box 15">
          <a:extLst>
            <a:ext uri="{FF2B5EF4-FFF2-40B4-BE49-F238E27FC236}">
              <a16:creationId xmlns:a16="http://schemas.microsoft.com/office/drawing/2014/main" id="{00000000-0008-0000-0500-0000C0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77" name="Text Box 16">
          <a:extLst>
            <a:ext uri="{FF2B5EF4-FFF2-40B4-BE49-F238E27FC236}">
              <a16:creationId xmlns:a16="http://schemas.microsoft.com/office/drawing/2014/main" id="{00000000-0008-0000-0500-0000C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78" name="Text Box 17">
          <a:extLst>
            <a:ext uri="{FF2B5EF4-FFF2-40B4-BE49-F238E27FC236}">
              <a16:creationId xmlns:a16="http://schemas.microsoft.com/office/drawing/2014/main" id="{00000000-0008-0000-0500-0000C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79" name="Text Box 18">
          <a:extLst>
            <a:ext uri="{FF2B5EF4-FFF2-40B4-BE49-F238E27FC236}">
              <a16:creationId xmlns:a16="http://schemas.microsoft.com/office/drawing/2014/main" id="{00000000-0008-0000-0500-0000C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80" name="Text Box 19">
          <a:extLst>
            <a:ext uri="{FF2B5EF4-FFF2-40B4-BE49-F238E27FC236}">
              <a16:creationId xmlns:a16="http://schemas.microsoft.com/office/drawing/2014/main" id="{00000000-0008-0000-0500-0000C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504825</xdr:rowOff>
    </xdr:from>
    <xdr:ext cx="95250" cy="442269"/>
    <xdr:sp macro="" textlink="">
      <xdr:nvSpPr>
        <xdr:cNvPr id="3781" name="Text Box 15">
          <a:extLst>
            <a:ext uri="{FF2B5EF4-FFF2-40B4-BE49-F238E27FC236}">
              <a16:creationId xmlns:a16="http://schemas.microsoft.com/office/drawing/2014/main" id="{00000000-0008-0000-0500-0000C5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82" name="Text Box 16">
          <a:extLst>
            <a:ext uri="{FF2B5EF4-FFF2-40B4-BE49-F238E27FC236}">
              <a16:creationId xmlns:a16="http://schemas.microsoft.com/office/drawing/2014/main" id="{00000000-0008-0000-0500-0000C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83" name="Text Box 17">
          <a:extLst>
            <a:ext uri="{FF2B5EF4-FFF2-40B4-BE49-F238E27FC236}">
              <a16:creationId xmlns:a16="http://schemas.microsoft.com/office/drawing/2014/main" id="{00000000-0008-0000-0500-0000C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84" name="Text Box 18">
          <a:extLst>
            <a:ext uri="{FF2B5EF4-FFF2-40B4-BE49-F238E27FC236}">
              <a16:creationId xmlns:a16="http://schemas.microsoft.com/office/drawing/2014/main" id="{00000000-0008-0000-0500-0000C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85" name="Text Box 16">
          <a:extLst>
            <a:ext uri="{FF2B5EF4-FFF2-40B4-BE49-F238E27FC236}">
              <a16:creationId xmlns:a16="http://schemas.microsoft.com/office/drawing/2014/main" id="{00000000-0008-0000-0500-0000C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86" name="Text Box 17">
          <a:extLst>
            <a:ext uri="{FF2B5EF4-FFF2-40B4-BE49-F238E27FC236}">
              <a16:creationId xmlns:a16="http://schemas.microsoft.com/office/drawing/2014/main" id="{00000000-0008-0000-0500-0000C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87" name="Text Box 18">
          <a:extLst>
            <a:ext uri="{FF2B5EF4-FFF2-40B4-BE49-F238E27FC236}">
              <a16:creationId xmlns:a16="http://schemas.microsoft.com/office/drawing/2014/main" id="{00000000-0008-0000-0500-0000C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88" name="Text Box 19">
          <a:extLst>
            <a:ext uri="{FF2B5EF4-FFF2-40B4-BE49-F238E27FC236}">
              <a16:creationId xmlns:a16="http://schemas.microsoft.com/office/drawing/2014/main" id="{00000000-0008-0000-0500-0000C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89" name="Text Box 16">
          <a:extLst>
            <a:ext uri="{FF2B5EF4-FFF2-40B4-BE49-F238E27FC236}">
              <a16:creationId xmlns:a16="http://schemas.microsoft.com/office/drawing/2014/main" id="{00000000-0008-0000-0500-0000C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90" name="Text Box 17">
          <a:extLst>
            <a:ext uri="{FF2B5EF4-FFF2-40B4-BE49-F238E27FC236}">
              <a16:creationId xmlns:a16="http://schemas.microsoft.com/office/drawing/2014/main" id="{00000000-0008-0000-0500-0000C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91" name="Text Box 18">
          <a:extLst>
            <a:ext uri="{FF2B5EF4-FFF2-40B4-BE49-F238E27FC236}">
              <a16:creationId xmlns:a16="http://schemas.microsoft.com/office/drawing/2014/main" id="{00000000-0008-0000-0500-0000C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128</xdr:row>
      <xdr:rowOff>170392</xdr:rowOff>
    </xdr:from>
    <xdr:ext cx="95250" cy="213632"/>
    <xdr:sp macro="" textlink="">
      <xdr:nvSpPr>
        <xdr:cNvPr id="3792" name="Text Box 15">
          <a:extLst>
            <a:ext uri="{FF2B5EF4-FFF2-40B4-BE49-F238E27FC236}">
              <a16:creationId xmlns:a16="http://schemas.microsoft.com/office/drawing/2014/main" id="{00000000-0008-0000-0500-0000D0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93" name="Text Box 16">
          <a:extLst>
            <a:ext uri="{FF2B5EF4-FFF2-40B4-BE49-F238E27FC236}">
              <a16:creationId xmlns:a16="http://schemas.microsoft.com/office/drawing/2014/main" id="{00000000-0008-0000-0500-0000D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94" name="Text Box 17">
          <a:extLst>
            <a:ext uri="{FF2B5EF4-FFF2-40B4-BE49-F238E27FC236}">
              <a16:creationId xmlns:a16="http://schemas.microsoft.com/office/drawing/2014/main" id="{00000000-0008-0000-0500-0000D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95" name="Text Box 18">
          <a:extLst>
            <a:ext uri="{FF2B5EF4-FFF2-40B4-BE49-F238E27FC236}">
              <a16:creationId xmlns:a16="http://schemas.microsoft.com/office/drawing/2014/main" id="{00000000-0008-0000-0500-0000D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96" name="Text Box 19">
          <a:extLst>
            <a:ext uri="{FF2B5EF4-FFF2-40B4-BE49-F238E27FC236}">
              <a16:creationId xmlns:a16="http://schemas.microsoft.com/office/drawing/2014/main" id="{00000000-0008-0000-0500-0000D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97" name="Text Box 16">
          <a:extLst>
            <a:ext uri="{FF2B5EF4-FFF2-40B4-BE49-F238E27FC236}">
              <a16:creationId xmlns:a16="http://schemas.microsoft.com/office/drawing/2014/main" id="{00000000-0008-0000-0500-0000D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98" name="Text Box 17">
          <a:extLst>
            <a:ext uri="{FF2B5EF4-FFF2-40B4-BE49-F238E27FC236}">
              <a16:creationId xmlns:a16="http://schemas.microsoft.com/office/drawing/2014/main" id="{00000000-0008-0000-0500-0000D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99" name="Text Box 18">
          <a:extLst>
            <a:ext uri="{FF2B5EF4-FFF2-40B4-BE49-F238E27FC236}">
              <a16:creationId xmlns:a16="http://schemas.microsoft.com/office/drawing/2014/main" id="{00000000-0008-0000-0500-0000D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800" name="Text Box 19">
          <a:extLst>
            <a:ext uri="{FF2B5EF4-FFF2-40B4-BE49-F238E27FC236}">
              <a16:creationId xmlns:a16="http://schemas.microsoft.com/office/drawing/2014/main" id="{00000000-0008-0000-0500-0000D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123</xdr:row>
      <xdr:rowOff>0</xdr:rowOff>
    </xdr:from>
    <xdr:ext cx="95250" cy="171450"/>
    <xdr:sp macro="" textlink="">
      <xdr:nvSpPr>
        <xdr:cNvPr id="3801" name="Text Box 16">
          <a:extLst>
            <a:ext uri="{FF2B5EF4-FFF2-40B4-BE49-F238E27FC236}">
              <a16:creationId xmlns:a16="http://schemas.microsoft.com/office/drawing/2014/main" id="{00000000-0008-0000-0500-0000D9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123</xdr:row>
      <xdr:rowOff>0</xdr:rowOff>
    </xdr:from>
    <xdr:ext cx="95250" cy="171450"/>
    <xdr:sp macro="" textlink="">
      <xdr:nvSpPr>
        <xdr:cNvPr id="3802" name="Text Box 17">
          <a:extLst>
            <a:ext uri="{FF2B5EF4-FFF2-40B4-BE49-F238E27FC236}">
              <a16:creationId xmlns:a16="http://schemas.microsoft.com/office/drawing/2014/main" id="{00000000-0008-0000-0500-0000DA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123</xdr:row>
      <xdr:rowOff>0</xdr:rowOff>
    </xdr:from>
    <xdr:ext cx="95250" cy="171450"/>
    <xdr:sp macro="" textlink="">
      <xdr:nvSpPr>
        <xdr:cNvPr id="3803" name="Text Box 18">
          <a:extLst>
            <a:ext uri="{FF2B5EF4-FFF2-40B4-BE49-F238E27FC236}">
              <a16:creationId xmlns:a16="http://schemas.microsoft.com/office/drawing/2014/main" id="{00000000-0008-0000-0500-0000D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123</xdr:row>
      <xdr:rowOff>0</xdr:rowOff>
    </xdr:from>
    <xdr:ext cx="95250" cy="171450"/>
    <xdr:sp macro="" textlink="">
      <xdr:nvSpPr>
        <xdr:cNvPr id="3804" name="Text Box 19">
          <a:extLst>
            <a:ext uri="{FF2B5EF4-FFF2-40B4-BE49-F238E27FC236}">
              <a16:creationId xmlns:a16="http://schemas.microsoft.com/office/drawing/2014/main" id="{00000000-0008-0000-0500-0000D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4014"/>
    <xdr:sp macro="" textlink="">
      <xdr:nvSpPr>
        <xdr:cNvPr id="3805" name="Text Box 15">
          <a:extLst>
            <a:ext uri="{FF2B5EF4-FFF2-40B4-BE49-F238E27FC236}">
              <a16:creationId xmlns:a16="http://schemas.microsoft.com/office/drawing/2014/main" id="{00000000-0008-0000-0500-0000DD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806" name="Text Box 16">
          <a:extLst>
            <a:ext uri="{FF2B5EF4-FFF2-40B4-BE49-F238E27FC236}">
              <a16:creationId xmlns:a16="http://schemas.microsoft.com/office/drawing/2014/main" id="{00000000-0008-0000-0500-0000DE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807" name="Text Box 17">
          <a:extLst>
            <a:ext uri="{FF2B5EF4-FFF2-40B4-BE49-F238E27FC236}">
              <a16:creationId xmlns:a16="http://schemas.microsoft.com/office/drawing/2014/main" id="{00000000-0008-0000-0500-0000D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808" name="Text Box 18">
          <a:extLst>
            <a:ext uri="{FF2B5EF4-FFF2-40B4-BE49-F238E27FC236}">
              <a16:creationId xmlns:a16="http://schemas.microsoft.com/office/drawing/2014/main" id="{00000000-0008-0000-0500-0000E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809" name="Text Box 19">
          <a:extLst>
            <a:ext uri="{FF2B5EF4-FFF2-40B4-BE49-F238E27FC236}">
              <a16:creationId xmlns:a16="http://schemas.microsoft.com/office/drawing/2014/main" id="{00000000-0008-0000-0500-0000E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810" name="Text Box 16">
          <a:extLst>
            <a:ext uri="{FF2B5EF4-FFF2-40B4-BE49-F238E27FC236}">
              <a16:creationId xmlns:a16="http://schemas.microsoft.com/office/drawing/2014/main" id="{00000000-0008-0000-0500-0000E2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811" name="Text Box 17">
          <a:extLst>
            <a:ext uri="{FF2B5EF4-FFF2-40B4-BE49-F238E27FC236}">
              <a16:creationId xmlns:a16="http://schemas.microsoft.com/office/drawing/2014/main" id="{00000000-0008-0000-0500-0000E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128</xdr:row>
      <xdr:rowOff>15875</xdr:rowOff>
    </xdr:from>
    <xdr:ext cx="95250" cy="171450"/>
    <xdr:sp macro="" textlink="">
      <xdr:nvSpPr>
        <xdr:cNvPr id="3812" name="Text Box 18">
          <a:extLst>
            <a:ext uri="{FF2B5EF4-FFF2-40B4-BE49-F238E27FC236}">
              <a16:creationId xmlns:a16="http://schemas.microsoft.com/office/drawing/2014/main" id="{00000000-0008-0000-0500-0000E4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813" name="Text Box 16">
          <a:extLst>
            <a:ext uri="{FF2B5EF4-FFF2-40B4-BE49-F238E27FC236}">
              <a16:creationId xmlns:a16="http://schemas.microsoft.com/office/drawing/2014/main" id="{00000000-0008-0000-0500-0000E5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814" name="Text Box 17">
          <a:extLst>
            <a:ext uri="{FF2B5EF4-FFF2-40B4-BE49-F238E27FC236}">
              <a16:creationId xmlns:a16="http://schemas.microsoft.com/office/drawing/2014/main" id="{00000000-0008-0000-0500-0000E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815" name="Text Box 18">
          <a:extLst>
            <a:ext uri="{FF2B5EF4-FFF2-40B4-BE49-F238E27FC236}">
              <a16:creationId xmlns:a16="http://schemas.microsoft.com/office/drawing/2014/main" id="{00000000-0008-0000-0500-0000E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816" name="Text Box 19">
          <a:extLst>
            <a:ext uri="{FF2B5EF4-FFF2-40B4-BE49-F238E27FC236}">
              <a16:creationId xmlns:a16="http://schemas.microsoft.com/office/drawing/2014/main" id="{00000000-0008-0000-0500-0000E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817" name="Text Box 16">
          <a:extLst>
            <a:ext uri="{FF2B5EF4-FFF2-40B4-BE49-F238E27FC236}">
              <a16:creationId xmlns:a16="http://schemas.microsoft.com/office/drawing/2014/main" id="{00000000-0008-0000-0500-0000E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128</xdr:row>
      <xdr:rowOff>170392</xdr:rowOff>
    </xdr:from>
    <xdr:ext cx="95250" cy="213632"/>
    <xdr:sp macro="" textlink="">
      <xdr:nvSpPr>
        <xdr:cNvPr id="3818" name="Text Box 15">
          <a:extLst>
            <a:ext uri="{FF2B5EF4-FFF2-40B4-BE49-F238E27FC236}">
              <a16:creationId xmlns:a16="http://schemas.microsoft.com/office/drawing/2014/main" id="{00000000-0008-0000-0500-0000EA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67134"/>
    <xdr:sp macro="" textlink="">
      <xdr:nvSpPr>
        <xdr:cNvPr id="3819" name="Text Box 15">
          <a:extLst>
            <a:ext uri="{FF2B5EF4-FFF2-40B4-BE49-F238E27FC236}">
              <a16:creationId xmlns:a16="http://schemas.microsoft.com/office/drawing/2014/main" id="{00000000-0008-0000-0500-0000EB0E0000}"/>
            </a:ext>
          </a:extLst>
        </xdr:cNvPr>
        <xdr:cNvSpPr txBox="1">
          <a:spLocks noChangeArrowheads="1"/>
        </xdr:cNvSpPr>
      </xdr:nvSpPr>
      <xdr:spPr bwMode="auto">
        <a:xfrm>
          <a:off x="4972050" y="5076825"/>
          <a:ext cx="95250" cy="467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213632"/>
    <xdr:sp macro="" textlink="">
      <xdr:nvSpPr>
        <xdr:cNvPr id="3820" name="Text Box 15">
          <a:extLst>
            <a:ext uri="{FF2B5EF4-FFF2-40B4-BE49-F238E27FC236}">
              <a16:creationId xmlns:a16="http://schemas.microsoft.com/office/drawing/2014/main" id="{00000000-0008-0000-0500-0000EC0E0000}"/>
            </a:ext>
          </a:extLst>
        </xdr:cNvPr>
        <xdr:cNvSpPr txBox="1">
          <a:spLocks noChangeArrowheads="1"/>
        </xdr:cNvSpPr>
      </xdr:nvSpPr>
      <xdr:spPr bwMode="auto">
        <a:xfrm>
          <a:off x="4972050" y="5076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331"/>
    <xdr:sp macro="" textlink="">
      <xdr:nvSpPr>
        <xdr:cNvPr id="3821" name="Text Box 15">
          <a:extLst>
            <a:ext uri="{FF2B5EF4-FFF2-40B4-BE49-F238E27FC236}">
              <a16:creationId xmlns:a16="http://schemas.microsoft.com/office/drawing/2014/main" id="{00000000-0008-0000-0500-0000ED0E0000}"/>
            </a:ext>
          </a:extLst>
        </xdr:cNvPr>
        <xdr:cNvSpPr txBox="1">
          <a:spLocks noChangeArrowheads="1"/>
        </xdr:cNvSpPr>
      </xdr:nvSpPr>
      <xdr:spPr bwMode="auto">
        <a:xfrm>
          <a:off x="4972050" y="5076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3822" name="Text Box 15">
          <a:extLst>
            <a:ext uri="{FF2B5EF4-FFF2-40B4-BE49-F238E27FC236}">
              <a16:creationId xmlns:a16="http://schemas.microsoft.com/office/drawing/2014/main" id="{00000000-0008-0000-0500-0000EE0E0000}"/>
            </a:ext>
          </a:extLst>
        </xdr:cNvPr>
        <xdr:cNvSpPr txBox="1">
          <a:spLocks noChangeArrowheads="1"/>
        </xdr:cNvSpPr>
      </xdr:nvSpPr>
      <xdr:spPr bwMode="auto">
        <a:xfrm>
          <a:off x="4972050" y="5826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3823" name="Text Box 15">
          <a:extLst>
            <a:ext uri="{FF2B5EF4-FFF2-40B4-BE49-F238E27FC236}">
              <a16:creationId xmlns:a16="http://schemas.microsoft.com/office/drawing/2014/main" id="{00000000-0008-0000-0500-0000EF0E0000}"/>
            </a:ext>
          </a:extLst>
        </xdr:cNvPr>
        <xdr:cNvSpPr txBox="1">
          <a:spLocks noChangeArrowheads="1"/>
        </xdr:cNvSpPr>
      </xdr:nvSpPr>
      <xdr:spPr bwMode="auto">
        <a:xfrm>
          <a:off x="4972050" y="5826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8496"/>
    <xdr:sp macro="" textlink="">
      <xdr:nvSpPr>
        <xdr:cNvPr id="3824" name="Text Box 15">
          <a:extLst>
            <a:ext uri="{FF2B5EF4-FFF2-40B4-BE49-F238E27FC236}">
              <a16:creationId xmlns:a16="http://schemas.microsoft.com/office/drawing/2014/main" id="{00000000-0008-0000-0500-0000F00E0000}"/>
            </a:ext>
          </a:extLst>
        </xdr:cNvPr>
        <xdr:cNvSpPr txBox="1">
          <a:spLocks noChangeArrowheads="1"/>
        </xdr:cNvSpPr>
      </xdr:nvSpPr>
      <xdr:spPr bwMode="auto">
        <a:xfrm>
          <a:off x="4972050" y="7324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3825" name="Text Box 15">
          <a:extLst>
            <a:ext uri="{FF2B5EF4-FFF2-40B4-BE49-F238E27FC236}">
              <a16:creationId xmlns:a16="http://schemas.microsoft.com/office/drawing/2014/main" id="{00000000-0008-0000-0500-0000F1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3826" name="Text Box 15">
          <a:extLst>
            <a:ext uri="{FF2B5EF4-FFF2-40B4-BE49-F238E27FC236}">
              <a16:creationId xmlns:a16="http://schemas.microsoft.com/office/drawing/2014/main" id="{00000000-0008-0000-0500-0000F2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56743"/>
    <xdr:sp macro="" textlink="">
      <xdr:nvSpPr>
        <xdr:cNvPr id="3827" name="Text Box 15">
          <a:extLst>
            <a:ext uri="{FF2B5EF4-FFF2-40B4-BE49-F238E27FC236}">
              <a16:creationId xmlns:a16="http://schemas.microsoft.com/office/drawing/2014/main" id="{00000000-0008-0000-0500-0000F30E0000}"/>
            </a:ext>
          </a:extLst>
        </xdr:cNvPr>
        <xdr:cNvSpPr txBox="1">
          <a:spLocks noChangeArrowheads="1"/>
        </xdr:cNvSpPr>
      </xdr:nvSpPr>
      <xdr:spPr bwMode="auto">
        <a:xfrm>
          <a:off x="4972050" y="7324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3828" name="Text Box 15">
          <a:extLst>
            <a:ext uri="{FF2B5EF4-FFF2-40B4-BE49-F238E27FC236}">
              <a16:creationId xmlns:a16="http://schemas.microsoft.com/office/drawing/2014/main" id="{00000000-0008-0000-0500-0000F4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3829" name="Text Box 15">
          <a:extLst>
            <a:ext uri="{FF2B5EF4-FFF2-40B4-BE49-F238E27FC236}">
              <a16:creationId xmlns:a16="http://schemas.microsoft.com/office/drawing/2014/main" id="{00000000-0008-0000-0500-0000F5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8496"/>
    <xdr:sp macro="" textlink="">
      <xdr:nvSpPr>
        <xdr:cNvPr id="3830" name="Text Box 15">
          <a:extLst>
            <a:ext uri="{FF2B5EF4-FFF2-40B4-BE49-F238E27FC236}">
              <a16:creationId xmlns:a16="http://schemas.microsoft.com/office/drawing/2014/main" id="{00000000-0008-0000-0500-0000F60E0000}"/>
            </a:ext>
          </a:extLst>
        </xdr:cNvPr>
        <xdr:cNvSpPr txBox="1">
          <a:spLocks noChangeArrowheads="1"/>
        </xdr:cNvSpPr>
      </xdr:nvSpPr>
      <xdr:spPr bwMode="auto">
        <a:xfrm>
          <a:off x="4972050" y="7324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3831" name="Text Box 15">
          <a:extLst>
            <a:ext uri="{FF2B5EF4-FFF2-40B4-BE49-F238E27FC236}">
              <a16:creationId xmlns:a16="http://schemas.microsoft.com/office/drawing/2014/main" id="{00000000-0008-0000-0500-0000F7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331"/>
    <xdr:sp macro="" textlink="">
      <xdr:nvSpPr>
        <xdr:cNvPr id="3832" name="Text Box 15">
          <a:extLst>
            <a:ext uri="{FF2B5EF4-FFF2-40B4-BE49-F238E27FC236}">
              <a16:creationId xmlns:a16="http://schemas.microsoft.com/office/drawing/2014/main" id="{00000000-0008-0000-0500-0000F8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56743"/>
    <xdr:sp macro="" textlink="">
      <xdr:nvSpPr>
        <xdr:cNvPr id="3833" name="Text Box 15">
          <a:extLst>
            <a:ext uri="{FF2B5EF4-FFF2-40B4-BE49-F238E27FC236}">
              <a16:creationId xmlns:a16="http://schemas.microsoft.com/office/drawing/2014/main" id="{00000000-0008-0000-0500-0000F90E0000}"/>
            </a:ext>
          </a:extLst>
        </xdr:cNvPr>
        <xdr:cNvSpPr txBox="1">
          <a:spLocks noChangeArrowheads="1"/>
        </xdr:cNvSpPr>
      </xdr:nvSpPr>
      <xdr:spPr bwMode="auto">
        <a:xfrm>
          <a:off x="4972050" y="7324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3834" name="Text Box 15">
          <a:extLst>
            <a:ext uri="{FF2B5EF4-FFF2-40B4-BE49-F238E27FC236}">
              <a16:creationId xmlns:a16="http://schemas.microsoft.com/office/drawing/2014/main" id="{00000000-0008-0000-0500-0000FA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331"/>
    <xdr:sp macro="" textlink="">
      <xdr:nvSpPr>
        <xdr:cNvPr id="3835" name="Text Box 15">
          <a:extLst>
            <a:ext uri="{FF2B5EF4-FFF2-40B4-BE49-F238E27FC236}">
              <a16:creationId xmlns:a16="http://schemas.microsoft.com/office/drawing/2014/main" id="{00000000-0008-0000-0500-0000FB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36" name="Text Box 15">
          <a:extLst>
            <a:ext uri="{FF2B5EF4-FFF2-40B4-BE49-F238E27FC236}">
              <a16:creationId xmlns:a16="http://schemas.microsoft.com/office/drawing/2014/main" id="{00000000-0008-0000-0500-0000FC0E0000}"/>
            </a:ext>
          </a:extLst>
        </xdr:cNvPr>
        <xdr:cNvSpPr txBox="1">
          <a:spLocks noChangeArrowheads="1"/>
        </xdr:cNvSpPr>
      </xdr:nvSpPr>
      <xdr:spPr bwMode="auto">
        <a:xfrm>
          <a:off x="4972050" y="8074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37" name="Text Box 15">
          <a:extLst>
            <a:ext uri="{FF2B5EF4-FFF2-40B4-BE49-F238E27FC236}">
              <a16:creationId xmlns:a16="http://schemas.microsoft.com/office/drawing/2014/main" id="{00000000-0008-0000-0500-0000FD0E0000}"/>
            </a:ext>
          </a:extLst>
        </xdr:cNvPr>
        <xdr:cNvSpPr txBox="1">
          <a:spLocks noChangeArrowheads="1"/>
        </xdr:cNvSpPr>
      </xdr:nvSpPr>
      <xdr:spPr bwMode="auto">
        <a:xfrm>
          <a:off x="4972050" y="8074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8496"/>
    <xdr:sp macro="" textlink="">
      <xdr:nvSpPr>
        <xdr:cNvPr id="3838" name="Text Box 15">
          <a:extLst>
            <a:ext uri="{FF2B5EF4-FFF2-40B4-BE49-F238E27FC236}">
              <a16:creationId xmlns:a16="http://schemas.microsoft.com/office/drawing/2014/main" id="{00000000-0008-0000-0500-0000FE0E0000}"/>
            </a:ext>
          </a:extLst>
        </xdr:cNvPr>
        <xdr:cNvSpPr txBox="1">
          <a:spLocks noChangeArrowheads="1"/>
        </xdr:cNvSpPr>
      </xdr:nvSpPr>
      <xdr:spPr bwMode="auto">
        <a:xfrm>
          <a:off x="4972050" y="9572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39" name="Text Box 15">
          <a:extLst>
            <a:ext uri="{FF2B5EF4-FFF2-40B4-BE49-F238E27FC236}">
              <a16:creationId xmlns:a16="http://schemas.microsoft.com/office/drawing/2014/main" id="{00000000-0008-0000-0500-0000FF0E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3840" name="Text Box 15">
          <a:extLst>
            <a:ext uri="{FF2B5EF4-FFF2-40B4-BE49-F238E27FC236}">
              <a16:creationId xmlns:a16="http://schemas.microsoft.com/office/drawing/2014/main" id="{00000000-0008-0000-0500-000000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56743"/>
    <xdr:sp macro="" textlink="">
      <xdr:nvSpPr>
        <xdr:cNvPr id="3841" name="Text Box 15">
          <a:extLst>
            <a:ext uri="{FF2B5EF4-FFF2-40B4-BE49-F238E27FC236}">
              <a16:creationId xmlns:a16="http://schemas.microsoft.com/office/drawing/2014/main" id="{00000000-0008-0000-0500-0000010F0000}"/>
            </a:ext>
          </a:extLst>
        </xdr:cNvPr>
        <xdr:cNvSpPr txBox="1">
          <a:spLocks noChangeArrowheads="1"/>
        </xdr:cNvSpPr>
      </xdr:nvSpPr>
      <xdr:spPr bwMode="auto">
        <a:xfrm>
          <a:off x="4972050" y="9572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42" name="Text Box 15">
          <a:extLst>
            <a:ext uri="{FF2B5EF4-FFF2-40B4-BE49-F238E27FC236}">
              <a16:creationId xmlns:a16="http://schemas.microsoft.com/office/drawing/2014/main" id="{00000000-0008-0000-0500-000002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3843" name="Text Box 15">
          <a:extLst>
            <a:ext uri="{FF2B5EF4-FFF2-40B4-BE49-F238E27FC236}">
              <a16:creationId xmlns:a16="http://schemas.microsoft.com/office/drawing/2014/main" id="{00000000-0008-0000-0500-000003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44" name="Text Box 15">
          <a:extLst>
            <a:ext uri="{FF2B5EF4-FFF2-40B4-BE49-F238E27FC236}">
              <a16:creationId xmlns:a16="http://schemas.microsoft.com/office/drawing/2014/main" id="{00000000-0008-0000-0500-000004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45" name="Text Box 15">
          <a:extLst>
            <a:ext uri="{FF2B5EF4-FFF2-40B4-BE49-F238E27FC236}">
              <a16:creationId xmlns:a16="http://schemas.microsoft.com/office/drawing/2014/main" id="{00000000-0008-0000-0500-000005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3846" name="Text Box 15">
          <a:extLst>
            <a:ext uri="{FF2B5EF4-FFF2-40B4-BE49-F238E27FC236}">
              <a16:creationId xmlns:a16="http://schemas.microsoft.com/office/drawing/2014/main" id="{00000000-0008-0000-0500-0000060F0000}"/>
            </a:ext>
          </a:extLst>
        </xdr:cNvPr>
        <xdr:cNvSpPr txBox="1">
          <a:spLocks noChangeArrowheads="1"/>
        </xdr:cNvSpPr>
      </xdr:nvSpPr>
      <xdr:spPr bwMode="auto">
        <a:xfrm>
          <a:off x="4972050" y="9572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47" name="Text Box 15">
          <a:extLst>
            <a:ext uri="{FF2B5EF4-FFF2-40B4-BE49-F238E27FC236}">
              <a16:creationId xmlns:a16="http://schemas.microsoft.com/office/drawing/2014/main" id="{00000000-0008-0000-0500-000007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3848" name="Text Box 15">
          <a:extLst>
            <a:ext uri="{FF2B5EF4-FFF2-40B4-BE49-F238E27FC236}">
              <a16:creationId xmlns:a16="http://schemas.microsoft.com/office/drawing/2014/main" id="{00000000-0008-0000-0500-000008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56743"/>
    <xdr:sp macro="" textlink="">
      <xdr:nvSpPr>
        <xdr:cNvPr id="3849" name="Text Box 15">
          <a:extLst>
            <a:ext uri="{FF2B5EF4-FFF2-40B4-BE49-F238E27FC236}">
              <a16:creationId xmlns:a16="http://schemas.microsoft.com/office/drawing/2014/main" id="{00000000-0008-0000-0500-0000090F0000}"/>
            </a:ext>
          </a:extLst>
        </xdr:cNvPr>
        <xdr:cNvSpPr txBox="1">
          <a:spLocks noChangeArrowheads="1"/>
        </xdr:cNvSpPr>
      </xdr:nvSpPr>
      <xdr:spPr bwMode="auto">
        <a:xfrm>
          <a:off x="4972050" y="9572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0" name="Text Box 15">
          <a:extLst>
            <a:ext uri="{FF2B5EF4-FFF2-40B4-BE49-F238E27FC236}">
              <a16:creationId xmlns:a16="http://schemas.microsoft.com/office/drawing/2014/main" id="{00000000-0008-0000-0500-00000A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3851" name="Text Box 15">
          <a:extLst>
            <a:ext uri="{FF2B5EF4-FFF2-40B4-BE49-F238E27FC236}">
              <a16:creationId xmlns:a16="http://schemas.microsoft.com/office/drawing/2014/main" id="{00000000-0008-0000-0500-00000B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2" name="Text Box 15">
          <a:extLst>
            <a:ext uri="{FF2B5EF4-FFF2-40B4-BE49-F238E27FC236}">
              <a16:creationId xmlns:a16="http://schemas.microsoft.com/office/drawing/2014/main" id="{00000000-0008-0000-0500-00000C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3" name="Text Box 15">
          <a:extLst>
            <a:ext uri="{FF2B5EF4-FFF2-40B4-BE49-F238E27FC236}">
              <a16:creationId xmlns:a16="http://schemas.microsoft.com/office/drawing/2014/main" id="{00000000-0008-0000-0500-00000D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54" name="Text Box 15">
          <a:extLst>
            <a:ext uri="{FF2B5EF4-FFF2-40B4-BE49-F238E27FC236}">
              <a16:creationId xmlns:a16="http://schemas.microsoft.com/office/drawing/2014/main" id="{00000000-0008-0000-0500-00000E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55" name="Text Box 15">
          <a:extLst>
            <a:ext uri="{FF2B5EF4-FFF2-40B4-BE49-F238E27FC236}">
              <a16:creationId xmlns:a16="http://schemas.microsoft.com/office/drawing/2014/main" id="{00000000-0008-0000-0500-00000F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56" name="Text Box 15">
          <a:extLst>
            <a:ext uri="{FF2B5EF4-FFF2-40B4-BE49-F238E27FC236}">
              <a16:creationId xmlns:a16="http://schemas.microsoft.com/office/drawing/2014/main" id="{00000000-0008-0000-0500-000010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57" name="Text Box 15">
          <a:extLst>
            <a:ext uri="{FF2B5EF4-FFF2-40B4-BE49-F238E27FC236}">
              <a16:creationId xmlns:a16="http://schemas.microsoft.com/office/drawing/2014/main" id="{00000000-0008-0000-0500-000011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858" name="Text Box 15">
          <a:extLst>
            <a:ext uri="{FF2B5EF4-FFF2-40B4-BE49-F238E27FC236}">
              <a16:creationId xmlns:a16="http://schemas.microsoft.com/office/drawing/2014/main" id="{00000000-0008-0000-0500-00001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59" name="Text Box 15">
          <a:extLst>
            <a:ext uri="{FF2B5EF4-FFF2-40B4-BE49-F238E27FC236}">
              <a16:creationId xmlns:a16="http://schemas.microsoft.com/office/drawing/2014/main" id="{00000000-0008-0000-0500-00001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60" name="Text Box 15">
          <a:extLst>
            <a:ext uri="{FF2B5EF4-FFF2-40B4-BE49-F238E27FC236}">
              <a16:creationId xmlns:a16="http://schemas.microsoft.com/office/drawing/2014/main" id="{00000000-0008-0000-0500-00001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861" name="Text Box 15">
          <a:extLst>
            <a:ext uri="{FF2B5EF4-FFF2-40B4-BE49-F238E27FC236}">
              <a16:creationId xmlns:a16="http://schemas.microsoft.com/office/drawing/2014/main" id="{00000000-0008-0000-0500-000015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62" name="Text Box 15">
          <a:extLst>
            <a:ext uri="{FF2B5EF4-FFF2-40B4-BE49-F238E27FC236}">
              <a16:creationId xmlns:a16="http://schemas.microsoft.com/office/drawing/2014/main" id="{00000000-0008-0000-0500-00001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63" name="Text Box 15">
          <a:extLst>
            <a:ext uri="{FF2B5EF4-FFF2-40B4-BE49-F238E27FC236}">
              <a16:creationId xmlns:a16="http://schemas.microsoft.com/office/drawing/2014/main" id="{00000000-0008-0000-0500-00001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3864" name="Text Box 15">
          <a:extLst>
            <a:ext uri="{FF2B5EF4-FFF2-40B4-BE49-F238E27FC236}">
              <a16:creationId xmlns:a16="http://schemas.microsoft.com/office/drawing/2014/main" id="{00000000-0008-0000-0500-000018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65" name="Text Box 15">
          <a:extLst>
            <a:ext uri="{FF2B5EF4-FFF2-40B4-BE49-F238E27FC236}">
              <a16:creationId xmlns:a16="http://schemas.microsoft.com/office/drawing/2014/main" id="{00000000-0008-0000-0500-00001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66" name="Text Box 15">
          <a:extLst>
            <a:ext uri="{FF2B5EF4-FFF2-40B4-BE49-F238E27FC236}">
              <a16:creationId xmlns:a16="http://schemas.microsoft.com/office/drawing/2014/main" id="{00000000-0008-0000-0500-00001A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67" name="Text Box 15">
          <a:extLst>
            <a:ext uri="{FF2B5EF4-FFF2-40B4-BE49-F238E27FC236}">
              <a16:creationId xmlns:a16="http://schemas.microsoft.com/office/drawing/2014/main" id="{00000000-0008-0000-0500-00001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68" name="Text Box 15">
          <a:extLst>
            <a:ext uri="{FF2B5EF4-FFF2-40B4-BE49-F238E27FC236}">
              <a16:creationId xmlns:a16="http://schemas.microsoft.com/office/drawing/2014/main" id="{00000000-0008-0000-0500-00001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69" name="Text Box 15">
          <a:extLst>
            <a:ext uri="{FF2B5EF4-FFF2-40B4-BE49-F238E27FC236}">
              <a16:creationId xmlns:a16="http://schemas.microsoft.com/office/drawing/2014/main" id="{00000000-0008-0000-0500-00001D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70" name="Text Box 15">
          <a:extLst>
            <a:ext uri="{FF2B5EF4-FFF2-40B4-BE49-F238E27FC236}">
              <a16:creationId xmlns:a16="http://schemas.microsoft.com/office/drawing/2014/main" id="{00000000-0008-0000-0500-00001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871" name="Text Box 15">
          <a:extLst>
            <a:ext uri="{FF2B5EF4-FFF2-40B4-BE49-F238E27FC236}">
              <a16:creationId xmlns:a16="http://schemas.microsoft.com/office/drawing/2014/main" id="{00000000-0008-0000-0500-00001F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72" name="Text Box 15">
          <a:extLst>
            <a:ext uri="{FF2B5EF4-FFF2-40B4-BE49-F238E27FC236}">
              <a16:creationId xmlns:a16="http://schemas.microsoft.com/office/drawing/2014/main" id="{00000000-0008-0000-0500-00002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873" name="Text Box 15">
          <a:extLst>
            <a:ext uri="{FF2B5EF4-FFF2-40B4-BE49-F238E27FC236}">
              <a16:creationId xmlns:a16="http://schemas.microsoft.com/office/drawing/2014/main" id="{00000000-0008-0000-0500-000021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874" name="Text Box 15">
          <a:extLst>
            <a:ext uri="{FF2B5EF4-FFF2-40B4-BE49-F238E27FC236}">
              <a16:creationId xmlns:a16="http://schemas.microsoft.com/office/drawing/2014/main" id="{00000000-0008-0000-0500-00002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75" name="Text Box 15">
          <a:extLst>
            <a:ext uri="{FF2B5EF4-FFF2-40B4-BE49-F238E27FC236}">
              <a16:creationId xmlns:a16="http://schemas.microsoft.com/office/drawing/2014/main" id="{00000000-0008-0000-0500-00002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876" name="Text Box 15">
          <a:extLst>
            <a:ext uri="{FF2B5EF4-FFF2-40B4-BE49-F238E27FC236}">
              <a16:creationId xmlns:a16="http://schemas.microsoft.com/office/drawing/2014/main" id="{00000000-0008-0000-0500-00002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3877" name="Text Box 15">
          <a:extLst>
            <a:ext uri="{FF2B5EF4-FFF2-40B4-BE49-F238E27FC236}">
              <a16:creationId xmlns:a16="http://schemas.microsoft.com/office/drawing/2014/main" id="{00000000-0008-0000-0500-000025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78" name="Text Box 15">
          <a:extLst>
            <a:ext uri="{FF2B5EF4-FFF2-40B4-BE49-F238E27FC236}">
              <a16:creationId xmlns:a16="http://schemas.microsoft.com/office/drawing/2014/main" id="{00000000-0008-0000-0500-00002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879" name="Text Box 15">
          <a:extLst>
            <a:ext uri="{FF2B5EF4-FFF2-40B4-BE49-F238E27FC236}">
              <a16:creationId xmlns:a16="http://schemas.microsoft.com/office/drawing/2014/main" id="{00000000-0008-0000-0500-00002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80" name="Text Box 15">
          <a:extLst>
            <a:ext uri="{FF2B5EF4-FFF2-40B4-BE49-F238E27FC236}">
              <a16:creationId xmlns:a16="http://schemas.microsoft.com/office/drawing/2014/main" id="{00000000-0008-0000-0500-00002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81" name="Text Box 15">
          <a:extLst>
            <a:ext uri="{FF2B5EF4-FFF2-40B4-BE49-F238E27FC236}">
              <a16:creationId xmlns:a16="http://schemas.microsoft.com/office/drawing/2014/main" id="{00000000-0008-0000-0500-00002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82" name="Text Box 15">
          <a:extLst>
            <a:ext uri="{FF2B5EF4-FFF2-40B4-BE49-F238E27FC236}">
              <a16:creationId xmlns:a16="http://schemas.microsoft.com/office/drawing/2014/main" id="{00000000-0008-0000-0500-00002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83" name="Text Box 15">
          <a:extLst>
            <a:ext uri="{FF2B5EF4-FFF2-40B4-BE49-F238E27FC236}">
              <a16:creationId xmlns:a16="http://schemas.microsoft.com/office/drawing/2014/main" id="{00000000-0008-0000-0500-00002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4" name="Text Box 15">
          <a:extLst>
            <a:ext uri="{FF2B5EF4-FFF2-40B4-BE49-F238E27FC236}">
              <a16:creationId xmlns:a16="http://schemas.microsoft.com/office/drawing/2014/main" id="{00000000-0008-0000-0500-00002C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5" name="Text Box 15">
          <a:extLst>
            <a:ext uri="{FF2B5EF4-FFF2-40B4-BE49-F238E27FC236}">
              <a16:creationId xmlns:a16="http://schemas.microsoft.com/office/drawing/2014/main" id="{00000000-0008-0000-0500-00002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6" name="Text Box 15">
          <a:extLst>
            <a:ext uri="{FF2B5EF4-FFF2-40B4-BE49-F238E27FC236}">
              <a16:creationId xmlns:a16="http://schemas.microsoft.com/office/drawing/2014/main" id="{00000000-0008-0000-0500-00002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7" name="Text Box 15">
          <a:extLst>
            <a:ext uri="{FF2B5EF4-FFF2-40B4-BE49-F238E27FC236}">
              <a16:creationId xmlns:a16="http://schemas.microsoft.com/office/drawing/2014/main" id="{00000000-0008-0000-0500-00002F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8" name="Text Box 15">
          <a:extLst>
            <a:ext uri="{FF2B5EF4-FFF2-40B4-BE49-F238E27FC236}">
              <a16:creationId xmlns:a16="http://schemas.microsoft.com/office/drawing/2014/main" id="{00000000-0008-0000-0500-00003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9" name="Text Box 15">
          <a:extLst>
            <a:ext uri="{FF2B5EF4-FFF2-40B4-BE49-F238E27FC236}">
              <a16:creationId xmlns:a16="http://schemas.microsoft.com/office/drawing/2014/main" id="{00000000-0008-0000-0500-00003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90" name="Text Box 15">
          <a:extLst>
            <a:ext uri="{FF2B5EF4-FFF2-40B4-BE49-F238E27FC236}">
              <a16:creationId xmlns:a16="http://schemas.microsoft.com/office/drawing/2014/main" id="{00000000-0008-0000-0500-000032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891" name="Text Box 15">
          <a:extLst>
            <a:ext uri="{FF2B5EF4-FFF2-40B4-BE49-F238E27FC236}">
              <a16:creationId xmlns:a16="http://schemas.microsoft.com/office/drawing/2014/main" id="{00000000-0008-0000-0500-000033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92" name="Text Box 15">
          <a:extLst>
            <a:ext uri="{FF2B5EF4-FFF2-40B4-BE49-F238E27FC236}">
              <a16:creationId xmlns:a16="http://schemas.microsoft.com/office/drawing/2014/main" id="{00000000-0008-0000-0500-00003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93" name="Text Box 15">
          <a:extLst>
            <a:ext uri="{FF2B5EF4-FFF2-40B4-BE49-F238E27FC236}">
              <a16:creationId xmlns:a16="http://schemas.microsoft.com/office/drawing/2014/main" id="{00000000-0008-0000-0500-000035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894" name="Text Box 15">
          <a:extLst>
            <a:ext uri="{FF2B5EF4-FFF2-40B4-BE49-F238E27FC236}">
              <a16:creationId xmlns:a16="http://schemas.microsoft.com/office/drawing/2014/main" id="{00000000-0008-0000-0500-000036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95" name="Text Box 15">
          <a:extLst>
            <a:ext uri="{FF2B5EF4-FFF2-40B4-BE49-F238E27FC236}">
              <a16:creationId xmlns:a16="http://schemas.microsoft.com/office/drawing/2014/main" id="{00000000-0008-0000-0500-00003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96" name="Text Box 15">
          <a:extLst>
            <a:ext uri="{FF2B5EF4-FFF2-40B4-BE49-F238E27FC236}">
              <a16:creationId xmlns:a16="http://schemas.microsoft.com/office/drawing/2014/main" id="{00000000-0008-0000-0500-000038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56743"/>
    <xdr:sp macro="" textlink="">
      <xdr:nvSpPr>
        <xdr:cNvPr id="3897" name="Text Box 15">
          <a:extLst>
            <a:ext uri="{FF2B5EF4-FFF2-40B4-BE49-F238E27FC236}">
              <a16:creationId xmlns:a16="http://schemas.microsoft.com/office/drawing/2014/main" id="{00000000-0008-0000-0500-000039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98" name="Text Box 15">
          <a:extLst>
            <a:ext uri="{FF2B5EF4-FFF2-40B4-BE49-F238E27FC236}">
              <a16:creationId xmlns:a16="http://schemas.microsoft.com/office/drawing/2014/main" id="{00000000-0008-0000-0500-00003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99" name="Text Box 15">
          <a:extLst>
            <a:ext uri="{FF2B5EF4-FFF2-40B4-BE49-F238E27FC236}">
              <a16:creationId xmlns:a16="http://schemas.microsoft.com/office/drawing/2014/main" id="{00000000-0008-0000-0500-00003B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00" name="Text Box 15">
          <a:extLst>
            <a:ext uri="{FF2B5EF4-FFF2-40B4-BE49-F238E27FC236}">
              <a16:creationId xmlns:a16="http://schemas.microsoft.com/office/drawing/2014/main" id="{00000000-0008-0000-0500-00003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01" name="Text Box 15">
          <a:extLst>
            <a:ext uri="{FF2B5EF4-FFF2-40B4-BE49-F238E27FC236}">
              <a16:creationId xmlns:a16="http://schemas.microsoft.com/office/drawing/2014/main" id="{00000000-0008-0000-0500-00003D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02" name="Text Box 15">
          <a:extLst>
            <a:ext uri="{FF2B5EF4-FFF2-40B4-BE49-F238E27FC236}">
              <a16:creationId xmlns:a16="http://schemas.microsoft.com/office/drawing/2014/main" id="{00000000-0008-0000-0500-00003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03" name="Text Box 15">
          <a:extLst>
            <a:ext uri="{FF2B5EF4-FFF2-40B4-BE49-F238E27FC236}">
              <a16:creationId xmlns:a16="http://schemas.microsoft.com/office/drawing/2014/main" id="{00000000-0008-0000-0500-00003F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4" name="Text Box 15">
          <a:extLst>
            <a:ext uri="{FF2B5EF4-FFF2-40B4-BE49-F238E27FC236}">
              <a16:creationId xmlns:a16="http://schemas.microsoft.com/office/drawing/2014/main" id="{00000000-0008-0000-0500-00004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5" name="Text Box 15">
          <a:extLst>
            <a:ext uri="{FF2B5EF4-FFF2-40B4-BE49-F238E27FC236}">
              <a16:creationId xmlns:a16="http://schemas.microsoft.com/office/drawing/2014/main" id="{00000000-0008-0000-0500-00004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6" name="Text Box 15">
          <a:extLst>
            <a:ext uri="{FF2B5EF4-FFF2-40B4-BE49-F238E27FC236}">
              <a16:creationId xmlns:a16="http://schemas.microsoft.com/office/drawing/2014/main" id="{00000000-0008-0000-0500-000042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7" name="Text Box 15">
          <a:extLst>
            <a:ext uri="{FF2B5EF4-FFF2-40B4-BE49-F238E27FC236}">
              <a16:creationId xmlns:a16="http://schemas.microsoft.com/office/drawing/2014/main" id="{00000000-0008-0000-0500-000043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8" name="Text Box 15">
          <a:extLst>
            <a:ext uri="{FF2B5EF4-FFF2-40B4-BE49-F238E27FC236}">
              <a16:creationId xmlns:a16="http://schemas.microsoft.com/office/drawing/2014/main" id="{00000000-0008-0000-0500-00004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9" name="Text Box 15">
          <a:extLst>
            <a:ext uri="{FF2B5EF4-FFF2-40B4-BE49-F238E27FC236}">
              <a16:creationId xmlns:a16="http://schemas.microsoft.com/office/drawing/2014/main" id="{00000000-0008-0000-0500-00004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10" name="Text Box 15">
          <a:extLst>
            <a:ext uri="{FF2B5EF4-FFF2-40B4-BE49-F238E27FC236}">
              <a16:creationId xmlns:a16="http://schemas.microsoft.com/office/drawing/2014/main" id="{00000000-0008-0000-0500-00004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3911" name="Text Box 15">
          <a:extLst>
            <a:ext uri="{FF2B5EF4-FFF2-40B4-BE49-F238E27FC236}">
              <a16:creationId xmlns:a16="http://schemas.microsoft.com/office/drawing/2014/main" id="{00000000-0008-0000-0500-000047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12" name="Text Box 15">
          <a:extLst>
            <a:ext uri="{FF2B5EF4-FFF2-40B4-BE49-F238E27FC236}">
              <a16:creationId xmlns:a16="http://schemas.microsoft.com/office/drawing/2014/main" id="{00000000-0008-0000-0500-00004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13" name="Text Box 15">
          <a:extLst>
            <a:ext uri="{FF2B5EF4-FFF2-40B4-BE49-F238E27FC236}">
              <a16:creationId xmlns:a16="http://schemas.microsoft.com/office/drawing/2014/main" id="{00000000-0008-0000-0500-000049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3914" name="Text Box 15">
          <a:extLst>
            <a:ext uri="{FF2B5EF4-FFF2-40B4-BE49-F238E27FC236}">
              <a16:creationId xmlns:a16="http://schemas.microsoft.com/office/drawing/2014/main" id="{00000000-0008-0000-0500-00004A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15" name="Text Box 15">
          <a:extLst>
            <a:ext uri="{FF2B5EF4-FFF2-40B4-BE49-F238E27FC236}">
              <a16:creationId xmlns:a16="http://schemas.microsoft.com/office/drawing/2014/main" id="{00000000-0008-0000-0500-00004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16" name="Text Box 15">
          <a:extLst>
            <a:ext uri="{FF2B5EF4-FFF2-40B4-BE49-F238E27FC236}">
              <a16:creationId xmlns:a16="http://schemas.microsoft.com/office/drawing/2014/main" id="{00000000-0008-0000-0500-00004C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56743"/>
    <xdr:sp macro="" textlink="">
      <xdr:nvSpPr>
        <xdr:cNvPr id="3917" name="Text Box 15">
          <a:extLst>
            <a:ext uri="{FF2B5EF4-FFF2-40B4-BE49-F238E27FC236}">
              <a16:creationId xmlns:a16="http://schemas.microsoft.com/office/drawing/2014/main" id="{00000000-0008-0000-0500-00004D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18" name="Text Box 15">
          <a:extLst>
            <a:ext uri="{FF2B5EF4-FFF2-40B4-BE49-F238E27FC236}">
              <a16:creationId xmlns:a16="http://schemas.microsoft.com/office/drawing/2014/main" id="{00000000-0008-0000-0500-00004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19" name="Text Box 15">
          <a:extLst>
            <a:ext uri="{FF2B5EF4-FFF2-40B4-BE49-F238E27FC236}">
              <a16:creationId xmlns:a16="http://schemas.microsoft.com/office/drawing/2014/main" id="{00000000-0008-0000-0500-00004F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20" name="Text Box 15">
          <a:extLst>
            <a:ext uri="{FF2B5EF4-FFF2-40B4-BE49-F238E27FC236}">
              <a16:creationId xmlns:a16="http://schemas.microsoft.com/office/drawing/2014/main" id="{00000000-0008-0000-0500-00005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21" name="Text Box 15">
          <a:extLst>
            <a:ext uri="{FF2B5EF4-FFF2-40B4-BE49-F238E27FC236}">
              <a16:creationId xmlns:a16="http://schemas.microsoft.com/office/drawing/2014/main" id="{00000000-0008-0000-0500-000051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22" name="Text Box 15">
          <a:extLst>
            <a:ext uri="{FF2B5EF4-FFF2-40B4-BE49-F238E27FC236}">
              <a16:creationId xmlns:a16="http://schemas.microsoft.com/office/drawing/2014/main" id="{00000000-0008-0000-0500-000052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23" name="Text Box 15">
          <a:extLst>
            <a:ext uri="{FF2B5EF4-FFF2-40B4-BE49-F238E27FC236}">
              <a16:creationId xmlns:a16="http://schemas.microsoft.com/office/drawing/2014/main" id="{00000000-0008-0000-0500-00005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4" name="Text Box 15">
          <a:extLst>
            <a:ext uri="{FF2B5EF4-FFF2-40B4-BE49-F238E27FC236}">
              <a16:creationId xmlns:a16="http://schemas.microsoft.com/office/drawing/2014/main" id="{00000000-0008-0000-0500-00005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5" name="Text Box 15">
          <a:extLst>
            <a:ext uri="{FF2B5EF4-FFF2-40B4-BE49-F238E27FC236}">
              <a16:creationId xmlns:a16="http://schemas.microsoft.com/office/drawing/2014/main" id="{00000000-0008-0000-0500-00005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6" name="Text Box 15">
          <a:extLst>
            <a:ext uri="{FF2B5EF4-FFF2-40B4-BE49-F238E27FC236}">
              <a16:creationId xmlns:a16="http://schemas.microsoft.com/office/drawing/2014/main" id="{00000000-0008-0000-0500-00005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7" name="Text Box 15">
          <a:extLst>
            <a:ext uri="{FF2B5EF4-FFF2-40B4-BE49-F238E27FC236}">
              <a16:creationId xmlns:a16="http://schemas.microsoft.com/office/drawing/2014/main" id="{00000000-0008-0000-0500-00005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8" name="Text Box 15">
          <a:extLst>
            <a:ext uri="{FF2B5EF4-FFF2-40B4-BE49-F238E27FC236}">
              <a16:creationId xmlns:a16="http://schemas.microsoft.com/office/drawing/2014/main" id="{00000000-0008-0000-0500-00005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9" name="Text Box 15">
          <a:extLst>
            <a:ext uri="{FF2B5EF4-FFF2-40B4-BE49-F238E27FC236}">
              <a16:creationId xmlns:a16="http://schemas.microsoft.com/office/drawing/2014/main" id="{00000000-0008-0000-0500-00005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30" name="Text Box 15">
          <a:extLst>
            <a:ext uri="{FF2B5EF4-FFF2-40B4-BE49-F238E27FC236}">
              <a16:creationId xmlns:a16="http://schemas.microsoft.com/office/drawing/2014/main" id="{00000000-0008-0000-0500-00005A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3931" name="Text Box 15">
          <a:extLst>
            <a:ext uri="{FF2B5EF4-FFF2-40B4-BE49-F238E27FC236}">
              <a16:creationId xmlns:a16="http://schemas.microsoft.com/office/drawing/2014/main" id="{00000000-0008-0000-0500-00005B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32" name="Text Box 15">
          <a:extLst>
            <a:ext uri="{FF2B5EF4-FFF2-40B4-BE49-F238E27FC236}">
              <a16:creationId xmlns:a16="http://schemas.microsoft.com/office/drawing/2014/main" id="{00000000-0008-0000-0500-00005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3933" name="Text Box 15">
          <a:extLst>
            <a:ext uri="{FF2B5EF4-FFF2-40B4-BE49-F238E27FC236}">
              <a16:creationId xmlns:a16="http://schemas.microsoft.com/office/drawing/2014/main" id="{00000000-0008-0000-0500-00005D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3934" name="Text Box 15">
          <a:extLst>
            <a:ext uri="{FF2B5EF4-FFF2-40B4-BE49-F238E27FC236}">
              <a16:creationId xmlns:a16="http://schemas.microsoft.com/office/drawing/2014/main" id="{00000000-0008-0000-0500-00005E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35" name="Text Box 15">
          <a:extLst>
            <a:ext uri="{FF2B5EF4-FFF2-40B4-BE49-F238E27FC236}">
              <a16:creationId xmlns:a16="http://schemas.microsoft.com/office/drawing/2014/main" id="{00000000-0008-0000-0500-00005F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3936" name="Text Box 15">
          <a:extLst>
            <a:ext uri="{FF2B5EF4-FFF2-40B4-BE49-F238E27FC236}">
              <a16:creationId xmlns:a16="http://schemas.microsoft.com/office/drawing/2014/main" id="{00000000-0008-0000-0500-000060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56743"/>
    <xdr:sp macro="" textlink="">
      <xdr:nvSpPr>
        <xdr:cNvPr id="3937" name="Text Box 15">
          <a:extLst>
            <a:ext uri="{FF2B5EF4-FFF2-40B4-BE49-F238E27FC236}">
              <a16:creationId xmlns:a16="http://schemas.microsoft.com/office/drawing/2014/main" id="{00000000-0008-0000-0500-000061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38" name="Text Box 15">
          <a:extLst>
            <a:ext uri="{FF2B5EF4-FFF2-40B4-BE49-F238E27FC236}">
              <a16:creationId xmlns:a16="http://schemas.microsoft.com/office/drawing/2014/main" id="{00000000-0008-0000-0500-000062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3939" name="Text Box 15">
          <a:extLst>
            <a:ext uri="{FF2B5EF4-FFF2-40B4-BE49-F238E27FC236}">
              <a16:creationId xmlns:a16="http://schemas.microsoft.com/office/drawing/2014/main" id="{00000000-0008-0000-0500-000063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40" name="Text Box 15">
          <a:extLst>
            <a:ext uri="{FF2B5EF4-FFF2-40B4-BE49-F238E27FC236}">
              <a16:creationId xmlns:a16="http://schemas.microsoft.com/office/drawing/2014/main" id="{00000000-0008-0000-0500-00006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41" name="Text Box 15">
          <a:extLst>
            <a:ext uri="{FF2B5EF4-FFF2-40B4-BE49-F238E27FC236}">
              <a16:creationId xmlns:a16="http://schemas.microsoft.com/office/drawing/2014/main" id="{00000000-0008-0000-0500-000065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42" name="Text Box 15">
          <a:extLst>
            <a:ext uri="{FF2B5EF4-FFF2-40B4-BE49-F238E27FC236}">
              <a16:creationId xmlns:a16="http://schemas.microsoft.com/office/drawing/2014/main" id="{00000000-0008-0000-0500-00006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43" name="Text Box 15">
          <a:extLst>
            <a:ext uri="{FF2B5EF4-FFF2-40B4-BE49-F238E27FC236}">
              <a16:creationId xmlns:a16="http://schemas.microsoft.com/office/drawing/2014/main" id="{00000000-0008-0000-0500-00006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4" name="Text Box 15">
          <a:extLst>
            <a:ext uri="{FF2B5EF4-FFF2-40B4-BE49-F238E27FC236}">
              <a16:creationId xmlns:a16="http://schemas.microsoft.com/office/drawing/2014/main" id="{00000000-0008-0000-0500-00006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5" name="Text Box 15">
          <a:extLst>
            <a:ext uri="{FF2B5EF4-FFF2-40B4-BE49-F238E27FC236}">
              <a16:creationId xmlns:a16="http://schemas.microsoft.com/office/drawing/2014/main" id="{00000000-0008-0000-0500-00006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6" name="Text Box 15">
          <a:extLst>
            <a:ext uri="{FF2B5EF4-FFF2-40B4-BE49-F238E27FC236}">
              <a16:creationId xmlns:a16="http://schemas.microsoft.com/office/drawing/2014/main" id="{00000000-0008-0000-0500-00006A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7" name="Text Box 15">
          <a:extLst>
            <a:ext uri="{FF2B5EF4-FFF2-40B4-BE49-F238E27FC236}">
              <a16:creationId xmlns:a16="http://schemas.microsoft.com/office/drawing/2014/main" id="{00000000-0008-0000-0500-00006B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8" name="Text Box 15">
          <a:extLst>
            <a:ext uri="{FF2B5EF4-FFF2-40B4-BE49-F238E27FC236}">
              <a16:creationId xmlns:a16="http://schemas.microsoft.com/office/drawing/2014/main" id="{00000000-0008-0000-0500-00006C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9" name="Text Box 15">
          <a:extLst>
            <a:ext uri="{FF2B5EF4-FFF2-40B4-BE49-F238E27FC236}">
              <a16:creationId xmlns:a16="http://schemas.microsoft.com/office/drawing/2014/main" id="{00000000-0008-0000-0500-00006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50" name="Text Box 15">
          <a:extLst>
            <a:ext uri="{FF2B5EF4-FFF2-40B4-BE49-F238E27FC236}">
              <a16:creationId xmlns:a16="http://schemas.microsoft.com/office/drawing/2014/main" id="{00000000-0008-0000-0500-00006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51" name="Text Box 15">
          <a:extLst>
            <a:ext uri="{FF2B5EF4-FFF2-40B4-BE49-F238E27FC236}">
              <a16:creationId xmlns:a16="http://schemas.microsoft.com/office/drawing/2014/main" id="{00000000-0008-0000-0500-00006F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52" name="Text Box 15">
          <a:extLst>
            <a:ext uri="{FF2B5EF4-FFF2-40B4-BE49-F238E27FC236}">
              <a16:creationId xmlns:a16="http://schemas.microsoft.com/office/drawing/2014/main" id="{00000000-0008-0000-0500-00007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53" name="Text Box 15">
          <a:extLst>
            <a:ext uri="{FF2B5EF4-FFF2-40B4-BE49-F238E27FC236}">
              <a16:creationId xmlns:a16="http://schemas.microsoft.com/office/drawing/2014/main" id="{00000000-0008-0000-0500-000071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54" name="Text Box 15">
          <a:extLst>
            <a:ext uri="{FF2B5EF4-FFF2-40B4-BE49-F238E27FC236}">
              <a16:creationId xmlns:a16="http://schemas.microsoft.com/office/drawing/2014/main" id="{00000000-0008-0000-0500-00007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55" name="Text Box 15">
          <a:extLst>
            <a:ext uri="{FF2B5EF4-FFF2-40B4-BE49-F238E27FC236}">
              <a16:creationId xmlns:a16="http://schemas.microsoft.com/office/drawing/2014/main" id="{00000000-0008-0000-0500-00007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56" name="Text Box 15">
          <a:extLst>
            <a:ext uri="{FF2B5EF4-FFF2-40B4-BE49-F238E27FC236}">
              <a16:creationId xmlns:a16="http://schemas.microsoft.com/office/drawing/2014/main" id="{00000000-0008-0000-0500-00007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3957" name="Text Box 15">
          <a:extLst>
            <a:ext uri="{FF2B5EF4-FFF2-40B4-BE49-F238E27FC236}">
              <a16:creationId xmlns:a16="http://schemas.microsoft.com/office/drawing/2014/main" id="{00000000-0008-0000-0500-000075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58" name="Text Box 15">
          <a:extLst>
            <a:ext uri="{FF2B5EF4-FFF2-40B4-BE49-F238E27FC236}">
              <a16:creationId xmlns:a16="http://schemas.microsoft.com/office/drawing/2014/main" id="{00000000-0008-0000-0500-00007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59" name="Text Box 15">
          <a:extLst>
            <a:ext uri="{FF2B5EF4-FFF2-40B4-BE49-F238E27FC236}">
              <a16:creationId xmlns:a16="http://schemas.microsoft.com/office/drawing/2014/main" id="{00000000-0008-0000-0500-00007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60" name="Text Box 15">
          <a:extLst>
            <a:ext uri="{FF2B5EF4-FFF2-40B4-BE49-F238E27FC236}">
              <a16:creationId xmlns:a16="http://schemas.microsoft.com/office/drawing/2014/main" id="{00000000-0008-0000-0500-00007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61" name="Text Box 15">
          <a:extLst>
            <a:ext uri="{FF2B5EF4-FFF2-40B4-BE49-F238E27FC236}">
              <a16:creationId xmlns:a16="http://schemas.microsoft.com/office/drawing/2014/main" id="{00000000-0008-0000-0500-00007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62" name="Text Box 15">
          <a:extLst>
            <a:ext uri="{FF2B5EF4-FFF2-40B4-BE49-F238E27FC236}">
              <a16:creationId xmlns:a16="http://schemas.microsoft.com/office/drawing/2014/main" id="{00000000-0008-0000-0500-00007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63" name="Text Box 15">
          <a:extLst>
            <a:ext uri="{FF2B5EF4-FFF2-40B4-BE49-F238E27FC236}">
              <a16:creationId xmlns:a16="http://schemas.microsoft.com/office/drawing/2014/main" id="{00000000-0008-0000-0500-00007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964" name="Text Box 15">
          <a:extLst>
            <a:ext uri="{FF2B5EF4-FFF2-40B4-BE49-F238E27FC236}">
              <a16:creationId xmlns:a16="http://schemas.microsoft.com/office/drawing/2014/main" id="{00000000-0008-0000-0500-00007C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65" name="Text Box 15">
          <a:extLst>
            <a:ext uri="{FF2B5EF4-FFF2-40B4-BE49-F238E27FC236}">
              <a16:creationId xmlns:a16="http://schemas.microsoft.com/office/drawing/2014/main" id="{00000000-0008-0000-0500-00007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66" name="Text Box 15">
          <a:extLst>
            <a:ext uri="{FF2B5EF4-FFF2-40B4-BE49-F238E27FC236}">
              <a16:creationId xmlns:a16="http://schemas.microsoft.com/office/drawing/2014/main" id="{00000000-0008-0000-0500-00007E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967" name="Text Box 15">
          <a:extLst>
            <a:ext uri="{FF2B5EF4-FFF2-40B4-BE49-F238E27FC236}">
              <a16:creationId xmlns:a16="http://schemas.microsoft.com/office/drawing/2014/main" id="{00000000-0008-0000-0500-00007F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68" name="Text Box 15">
          <a:extLst>
            <a:ext uri="{FF2B5EF4-FFF2-40B4-BE49-F238E27FC236}">
              <a16:creationId xmlns:a16="http://schemas.microsoft.com/office/drawing/2014/main" id="{00000000-0008-0000-0500-00008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69" name="Text Box 15">
          <a:extLst>
            <a:ext uri="{FF2B5EF4-FFF2-40B4-BE49-F238E27FC236}">
              <a16:creationId xmlns:a16="http://schemas.microsoft.com/office/drawing/2014/main" id="{00000000-0008-0000-0500-000081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56743"/>
    <xdr:sp macro="" textlink="">
      <xdr:nvSpPr>
        <xdr:cNvPr id="3970" name="Text Box 15">
          <a:extLst>
            <a:ext uri="{FF2B5EF4-FFF2-40B4-BE49-F238E27FC236}">
              <a16:creationId xmlns:a16="http://schemas.microsoft.com/office/drawing/2014/main" id="{00000000-0008-0000-0500-0000820F0000}"/>
            </a:ext>
          </a:extLst>
        </xdr:cNvPr>
        <xdr:cNvSpPr txBox="1">
          <a:spLocks noChangeArrowheads="1"/>
        </xdr:cNvSpPr>
      </xdr:nvSpPr>
      <xdr:spPr bwMode="auto">
        <a:xfrm>
          <a:off x="4972050" y="121951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71" name="Text Box 15">
          <a:extLst>
            <a:ext uri="{FF2B5EF4-FFF2-40B4-BE49-F238E27FC236}">
              <a16:creationId xmlns:a16="http://schemas.microsoft.com/office/drawing/2014/main" id="{00000000-0008-0000-0500-000083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72" name="Text Box 15">
          <a:extLst>
            <a:ext uri="{FF2B5EF4-FFF2-40B4-BE49-F238E27FC236}">
              <a16:creationId xmlns:a16="http://schemas.microsoft.com/office/drawing/2014/main" id="{00000000-0008-0000-0500-000084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73" name="Text Box 15">
          <a:extLst>
            <a:ext uri="{FF2B5EF4-FFF2-40B4-BE49-F238E27FC236}">
              <a16:creationId xmlns:a16="http://schemas.microsoft.com/office/drawing/2014/main" id="{00000000-0008-0000-0500-00008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74" name="Text Box 15">
          <a:extLst>
            <a:ext uri="{FF2B5EF4-FFF2-40B4-BE49-F238E27FC236}">
              <a16:creationId xmlns:a16="http://schemas.microsoft.com/office/drawing/2014/main" id="{00000000-0008-0000-0500-00008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75" name="Text Box 15">
          <a:extLst>
            <a:ext uri="{FF2B5EF4-FFF2-40B4-BE49-F238E27FC236}">
              <a16:creationId xmlns:a16="http://schemas.microsoft.com/office/drawing/2014/main" id="{00000000-0008-0000-0500-00008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76" name="Text Box 15">
          <a:extLst>
            <a:ext uri="{FF2B5EF4-FFF2-40B4-BE49-F238E27FC236}">
              <a16:creationId xmlns:a16="http://schemas.microsoft.com/office/drawing/2014/main" id="{00000000-0008-0000-0500-00008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77" name="Text Box 15">
          <a:extLst>
            <a:ext uri="{FF2B5EF4-FFF2-40B4-BE49-F238E27FC236}">
              <a16:creationId xmlns:a16="http://schemas.microsoft.com/office/drawing/2014/main" id="{00000000-0008-0000-0500-000089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78" name="Text Box 15">
          <a:extLst>
            <a:ext uri="{FF2B5EF4-FFF2-40B4-BE49-F238E27FC236}">
              <a16:creationId xmlns:a16="http://schemas.microsoft.com/office/drawing/2014/main" id="{00000000-0008-0000-0500-00008A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79" name="Text Box 15">
          <a:extLst>
            <a:ext uri="{FF2B5EF4-FFF2-40B4-BE49-F238E27FC236}">
              <a16:creationId xmlns:a16="http://schemas.microsoft.com/office/drawing/2014/main" id="{00000000-0008-0000-0500-00008B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0" name="Text Box 15">
          <a:extLst>
            <a:ext uri="{FF2B5EF4-FFF2-40B4-BE49-F238E27FC236}">
              <a16:creationId xmlns:a16="http://schemas.microsoft.com/office/drawing/2014/main" id="{00000000-0008-0000-0500-00008C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1" name="Text Box 15">
          <a:extLst>
            <a:ext uri="{FF2B5EF4-FFF2-40B4-BE49-F238E27FC236}">
              <a16:creationId xmlns:a16="http://schemas.microsoft.com/office/drawing/2014/main" id="{00000000-0008-0000-0500-00008D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2" name="Text Box 15">
          <a:extLst>
            <a:ext uri="{FF2B5EF4-FFF2-40B4-BE49-F238E27FC236}">
              <a16:creationId xmlns:a16="http://schemas.microsoft.com/office/drawing/2014/main" id="{00000000-0008-0000-0500-00008E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3" name="Text Box 15">
          <a:extLst>
            <a:ext uri="{FF2B5EF4-FFF2-40B4-BE49-F238E27FC236}">
              <a16:creationId xmlns:a16="http://schemas.microsoft.com/office/drawing/2014/main" id="{00000000-0008-0000-0500-00008F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3984" name="Text Box 15">
          <a:extLst>
            <a:ext uri="{FF2B5EF4-FFF2-40B4-BE49-F238E27FC236}">
              <a16:creationId xmlns:a16="http://schemas.microsoft.com/office/drawing/2014/main" id="{00000000-0008-0000-0500-000090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5" name="Text Box 15">
          <a:extLst>
            <a:ext uri="{FF2B5EF4-FFF2-40B4-BE49-F238E27FC236}">
              <a16:creationId xmlns:a16="http://schemas.microsoft.com/office/drawing/2014/main" id="{00000000-0008-0000-0500-000091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86" name="Text Box 15">
          <a:extLst>
            <a:ext uri="{FF2B5EF4-FFF2-40B4-BE49-F238E27FC236}">
              <a16:creationId xmlns:a16="http://schemas.microsoft.com/office/drawing/2014/main" id="{00000000-0008-0000-0500-000092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3987" name="Text Box 15">
          <a:extLst>
            <a:ext uri="{FF2B5EF4-FFF2-40B4-BE49-F238E27FC236}">
              <a16:creationId xmlns:a16="http://schemas.microsoft.com/office/drawing/2014/main" id="{00000000-0008-0000-0500-000093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8" name="Text Box 15">
          <a:extLst>
            <a:ext uri="{FF2B5EF4-FFF2-40B4-BE49-F238E27FC236}">
              <a16:creationId xmlns:a16="http://schemas.microsoft.com/office/drawing/2014/main" id="{00000000-0008-0000-0500-00009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89" name="Text Box 15">
          <a:extLst>
            <a:ext uri="{FF2B5EF4-FFF2-40B4-BE49-F238E27FC236}">
              <a16:creationId xmlns:a16="http://schemas.microsoft.com/office/drawing/2014/main" id="{00000000-0008-0000-0500-000095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56743"/>
    <xdr:sp macro="" textlink="">
      <xdr:nvSpPr>
        <xdr:cNvPr id="3990" name="Text Box 15">
          <a:extLst>
            <a:ext uri="{FF2B5EF4-FFF2-40B4-BE49-F238E27FC236}">
              <a16:creationId xmlns:a16="http://schemas.microsoft.com/office/drawing/2014/main" id="{00000000-0008-0000-0500-000096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91" name="Text Box 15">
          <a:extLst>
            <a:ext uri="{FF2B5EF4-FFF2-40B4-BE49-F238E27FC236}">
              <a16:creationId xmlns:a16="http://schemas.microsoft.com/office/drawing/2014/main" id="{00000000-0008-0000-0500-00009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92" name="Text Box 15">
          <a:extLst>
            <a:ext uri="{FF2B5EF4-FFF2-40B4-BE49-F238E27FC236}">
              <a16:creationId xmlns:a16="http://schemas.microsoft.com/office/drawing/2014/main" id="{00000000-0008-0000-0500-000098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93" name="Text Box 15">
          <a:extLst>
            <a:ext uri="{FF2B5EF4-FFF2-40B4-BE49-F238E27FC236}">
              <a16:creationId xmlns:a16="http://schemas.microsoft.com/office/drawing/2014/main" id="{00000000-0008-0000-0500-00009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94" name="Text Box 15">
          <a:extLst>
            <a:ext uri="{FF2B5EF4-FFF2-40B4-BE49-F238E27FC236}">
              <a16:creationId xmlns:a16="http://schemas.microsoft.com/office/drawing/2014/main" id="{00000000-0008-0000-0500-00009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95" name="Text Box 15">
          <a:extLst>
            <a:ext uri="{FF2B5EF4-FFF2-40B4-BE49-F238E27FC236}">
              <a16:creationId xmlns:a16="http://schemas.microsoft.com/office/drawing/2014/main" id="{00000000-0008-0000-0500-00009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96" name="Text Box 15">
          <a:extLst>
            <a:ext uri="{FF2B5EF4-FFF2-40B4-BE49-F238E27FC236}">
              <a16:creationId xmlns:a16="http://schemas.microsoft.com/office/drawing/2014/main" id="{00000000-0008-0000-0500-00009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3997" name="Text Box 15">
          <a:extLst>
            <a:ext uri="{FF2B5EF4-FFF2-40B4-BE49-F238E27FC236}">
              <a16:creationId xmlns:a16="http://schemas.microsoft.com/office/drawing/2014/main" id="{00000000-0008-0000-0500-00009D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98" name="Text Box 15">
          <a:extLst>
            <a:ext uri="{FF2B5EF4-FFF2-40B4-BE49-F238E27FC236}">
              <a16:creationId xmlns:a16="http://schemas.microsoft.com/office/drawing/2014/main" id="{00000000-0008-0000-0500-00009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3999" name="Text Box 15">
          <a:extLst>
            <a:ext uri="{FF2B5EF4-FFF2-40B4-BE49-F238E27FC236}">
              <a16:creationId xmlns:a16="http://schemas.microsoft.com/office/drawing/2014/main" id="{00000000-0008-0000-0500-00009F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4000" name="Text Box 15">
          <a:extLst>
            <a:ext uri="{FF2B5EF4-FFF2-40B4-BE49-F238E27FC236}">
              <a16:creationId xmlns:a16="http://schemas.microsoft.com/office/drawing/2014/main" id="{00000000-0008-0000-0500-0000A0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1" name="Text Box 15">
          <a:extLst>
            <a:ext uri="{FF2B5EF4-FFF2-40B4-BE49-F238E27FC236}">
              <a16:creationId xmlns:a16="http://schemas.microsoft.com/office/drawing/2014/main" id="{00000000-0008-0000-0500-0000A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4002" name="Text Box 15">
          <a:extLst>
            <a:ext uri="{FF2B5EF4-FFF2-40B4-BE49-F238E27FC236}">
              <a16:creationId xmlns:a16="http://schemas.microsoft.com/office/drawing/2014/main" id="{00000000-0008-0000-0500-0000A2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56743"/>
    <xdr:sp macro="" textlink="">
      <xdr:nvSpPr>
        <xdr:cNvPr id="4003" name="Text Box 15">
          <a:extLst>
            <a:ext uri="{FF2B5EF4-FFF2-40B4-BE49-F238E27FC236}">
              <a16:creationId xmlns:a16="http://schemas.microsoft.com/office/drawing/2014/main" id="{00000000-0008-0000-0500-0000A30F0000}"/>
            </a:ext>
          </a:extLst>
        </xdr:cNvPr>
        <xdr:cNvSpPr txBox="1">
          <a:spLocks noChangeArrowheads="1"/>
        </xdr:cNvSpPr>
      </xdr:nvSpPr>
      <xdr:spPr bwMode="auto">
        <a:xfrm>
          <a:off x="4972050" y="121951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4" name="Text Box 15">
          <a:extLst>
            <a:ext uri="{FF2B5EF4-FFF2-40B4-BE49-F238E27FC236}">
              <a16:creationId xmlns:a16="http://schemas.microsoft.com/office/drawing/2014/main" id="{00000000-0008-0000-0500-0000A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4005" name="Text Box 15">
          <a:extLst>
            <a:ext uri="{FF2B5EF4-FFF2-40B4-BE49-F238E27FC236}">
              <a16:creationId xmlns:a16="http://schemas.microsoft.com/office/drawing/2014/main" id="{00000000-0008-0000-0500-0000A5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6" name="Text Box 15">
          <a:extLst>
            <a:ext uri="{FF2B5EF4-FFF2-40B4-BE49-F238E27FC236}">
              <a16:creationId xmlns:a16="http://schemas.microsoft.com/office/drawing/2014/main" id="{00000000-0008-0000-0500-0000A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7" name="Text Box 15">
          <a:extLst>
            <a:ext uri="{FF2B5EF4-FFF2-40B4-BE49-F238E27FC236}">
              <a16:creationId xmlns:a16="http://schemas.microsoft.com/office/drawing/2014/main" id="{00000000-0008-0000-0500-0000A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8" name="Text Box 15">
          <a:extLst>
            <a:ext uri="{FF2B5EF4-FFF2-40B4-BE49-F238E27FC236}">
              <a16:creationId xmlns:a16="http://schemas.microsoft.com/office/drawing/2014/main" id="{00000000-0008-0000-0500-0000A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9" name="Text Box 15">
          <a:extLst>
            <a:ext uri="{FF2B5EF4-FFF2-40B4-BE49-F238E27FC236}">
              <a16:creationId xmlns:a16="http://schemas.microsoft.com/office/drawing/2014/main" id="{00000000-0008-0000-0500-0000A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0" name="Text Box 15">
          <a:extLst>
            <a:ext uri="{FF2B5EF4-FFF2-40B4-BE49-F238E27FC236}">
              <a16:creationId xmlns:a16="http://schemas.microsoft.com/office/drawing/2014/main" id="{00000000-0008-0000-0500-0000AA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1" name="Text Box 15">
          <a:extLst>
            <a:ext uri="{FF2B5EF4-FFF2-40B4-BE49-F238E27FC236}">
              <a16:creationId xmlns:a16="http://schemas.microsoft.com/office/drawing/2014/main" id="{00000000-0008-0000-0500-0000AB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2" name="Text Box 15">
          <a:extLst>
            <a:ext uri="{FF2B5EF4-FFF2-40B4-BE49-F238E27FC236}">
              <a16:creationId xmlns:a16="http://schemas.microsoft.com/office/drawing/2014/main" id="{00000000-0008-0000-0500-0000AC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3" name="Text Box 15">
          <a:extLst>
            <a:ext uri="{FF2B5EF4-FFF2-40B4-BE49-F238E27FC236}">
              <a16:creationId xmlns:a16="http://schemas.microsoft.com/office/drawing/2014/main" id="{00000000-0008-0000-0500-0000AD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4" name="Text Box 15">
          <a:extLst>
            <a:ext uri="{FF2B5EF4-FFF2-40B4-BE49-F238E27FC236}">
              <a16:creationId xmlns:a16="http://schemas.microsoft.com/office/drawing/2014/main" id="{00000000-0008-0000-0500-0000AE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5" name="Text Box 15">
          <a:extLst>
            <a:ext uri="{FF2B5EF4-FFF2-40B4-BE49-F238E27FC236}">
              <a16:creationId xmlns:a16="http://schemas.microsoft.com/office/drawing/2014/main" id="{00000000-0008-0000-0500-0000AF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6" name="Text Box 15">
          <a:extLst>
            <a:ext uri="{FF2B5EF4-FFF2-40B4-BE49-F238E27FC236}">
              <a16:creationId xmlns:a16="http://schemas.microsoft.com/office/drawing/2014/main" id="{00000000-0008-0000-0500-0000B0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7" name="Text Box 15">
          <a:extLst>
            <a:ext uri="{FF2B5EF4-FFF2-40B4-BE49-F238E27FC236}">
              <a16:creationId xmlns:a16="http://schemas.microsoft.com/office/drawing/2014/main" id="{00000000-0008-0000-0500-0000B1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8" name="Text Box 15">
          <a:extLst>
            <a:ext uri="{FF2B5EF4-FFF2-40B4-BE49-F238E27FC236}">
              <a16:creationId xmlns:a16="http://schemas.microsoft.com/office/drawing/2014/main" id="{00000000-0008-0000-0500-0000B2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9" name="Text Box 15">
          <a:extLst>
            <a:ext uri="{FF2B5EF4-FFF2-40B4-BE49-F238E27FC236}">
              <a16:creationId xmlns:a16="http://schemas.microsoft.com/office/drawing/2014/main" id="{00000000-0008-0000-0500-0000B3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20" name="Text Box 15">
          <a:extLst>
            <a:ext uri="{FF2B5EF4-FFF2-40B4-BE49-F238E27FC236}">
              <a16:creationId xmlns:a16="http://schemas.microsoft.com/office/drawing/2014/main" id="{00000000-0008-0000-0500-0000B4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21" name="Text Box 15">
          <a:extLst>
            <a:ext uri="{FF2B5EF4-FFF2-40B4-BE49-F238E27FC236}">
              <a16:creationId xmlns:a16="http://schemas.microsoft.com/office/drawing/2014/main" id="{00000000-0008-0000-0500-0000B5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22" name="Text Box 15">
          <a:extLst>
            <a:ext uri="{FF2B5EF4-FFF2-40B4-BE49-F238E27FC236}">
              <a16:creationId xmlns:a16="http://schemas.microsoft.com/office/drawing/2014/main" id="{00000000-0008-0000-0500-0000B6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23" name="Text Box 15">
          <a:extLst>
            <a:ext uri="{FF2B5EF4-FFF2-40B4-BE49-F238E27FC236}">
              <a16:creationId xmlns:a16="http://schemas.microsoft.com/office/drawing/2014/main" id="{00000000-0008-0000-0500-0000B7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8496"/>
    <xdr:sp macro="" textlink="">
      <xdr:nvSpPr>
        <xdr:cNvPr id="4024" name="Text Box 15">
          <a:extLst>
            <a:ext uri="{FF2B5EF4-FFF2-40B4-BE49-F238E27FC236}">
              <a16:creationId xmlns:a16="http://schemas.microsoft.com/office/drawing/2014/main" id="{00000000-0008-0000-0500-0000B80F0000}"/>
            </a:ext>
          </a:extLst>
        </xdr:cNvPr>
        <xdr:cNvSpPr txBox="1">
          <a:spLocks noChangeArrowheads="1"/>
        </xdr:cNvSpPr>
      </xdr:nvSpPr>
      <xdr:spPr bwMode="auto">
        <a:xfrm>
          <a:off x="4972050" y="15567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4025" name="Text Box 15">
          <a:extLst>
            <a:ext uri="{FF2B5EF4-FFF2-40B4-BE49-F238E27FC236}">
              <a16:creationId xmlns:a16="http://schemas.microsoft.com/office/drawing/2014/main" id="{00000000-0008-0000-0500-0000B9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4026" name="Text Box 15">
          <a:extLst>
            <a:ext uri="{FF2B5EF4-FFF2-40B4-BE49-F238E27FC236}">
              <a16:creationId xmlns:a16="http://schemas.microsoft.com/office/drawing/2014/main" id="{00000000-0008-0000-0500-0000BA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56743"/>
    <xdr:sp macro="" textlink="">
      <xdr:nvSpPr>
        <xdr:cNvPr id="4027" name="Text Box 15">
          <a:extLst>
            <a:ext uri="{FF2B5EF4-FFF2-40B4-BE49-F238E27FC236}">
              <a16:creationId xmlns:a16="http://schemas.microsoft.com/office/drawing/2014/main" id="{00000000-0008-0000-0500-0000BB0F0000}"/>
            </a:ext>
          </a:extLst>
        </xdr:cNvPr>
        <xdr:cNvSpPr txBox="1">
          <a:spLocks noChangeArrowheads="1"/>
        </xdr:cNvSpPr>
      </xdr:nvSpPr>
      <xdr:spPr bwMode="auto">
        <a:xfrm>
          <a:off x="4972050" y="15567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4028" name="Text Box 15">
          <a:extLst>
            <a:ext uri="{FF2B5EF4-FFF2-40B4-BE49-F238E27FC236}">
              <a16:creationId xmlns:a16="http://schemas.microsoft.com/office/drawing/2014/main" id="{00000000-0008-0000-0500-0000BC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4029" name="Text Box 15">
          <a:extLst>
            <a:ext uri="{FF2B5EF4-FFF2-40B4-BE49-F238E27FC236}">
              <a16:creationId xmlns:a16="http://schemas.microsoft.com/office/drawing/2014/main" id="{00000000-0008-0000-0500-0000BD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8496"/>
    <xdr:sp macro="" textlink="">
      <xdr:nvSpPr>
        <xdr:cNvPr id="4030" name="Text Box 15">
          <a:extLst>
            <a:ext uri="{FF2B5EF4-FFF2-40B4-BE49-F238E27FC236}">
              <a16:creationId xmlns:a16="http://schemas.microsoft.com/office/drawing/2014/main" id="{00000000-0008-0000-0500-0000BE0F0000}"/>
            </a:ext>
          </a:extLst>
        </xdr:cNvPr>
        <xdr:cNvSpPr txBox="1">
          <a:spLocks noChangeArrowheads="1"/>
        </xdr:cNvSpPr>
      </xdr:nvSpPr>
      <xdr:spPr bwMode="auto">
        <a:xfrm>
          <a:off x="4972050" y="15567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4031" name="Text Box 15">
          <a:extLst>
            <a:ext uri="{FF2B5EF4-FFF2-40B4-BE49-F238E27FC236}">
              <a16:creationId xmlns:a16="http://schemas.microsoft.com/office/drawing/2014/main" id="{00000000-0008-0000-0500-0000BF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4032" name="Text Box 15">
          <a:extLst>
            <a:ext uri="{FF2B5EF4-FFF2-40B4-BE49-F238E27FC236}">
              <a16:creationId xmlns:a16="http://schemas.microsoft.com/office/drawing/2014/main" id="{00000000-0008-0000-0500-0000C0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56743"/>
    <xdr:sp macro="" textlink="">
      <xdr:nvSpPr>
        <xdr:cNvPr id="4033" name="Text Box 15">
          <a:extLst>
            <a:ext uri="{FF2B5EF4-FFF2-40B4-BE49-F238E27FC236}">
              <a16:creationId xmlns:a16="http://schemas.microsoft.com/office/drawing/2014/main" id="{00000000-0008-0000-0500-0000C10F0000}"/>
            </a:ext>
          </a:extLst>
        </xdr:cNvPr>
        <xdr:cNvSpPr txBox="1">
          <a:spLocks noChangeArrowheads="1"/>
        </xdr:cNvSpPr>
      </xdr:nvSpPr>
      <xdr:spPr bwMode="auto">
        <a:xfrm>
          <a:off x="4972050" y="15567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4034" name="Text Box 15">
          <a:extLst>
            <a:ext uri="{FF2B5EF4-FFF2-40B4-BE49-F238E27FC236}">
              <a16:creationId xmlns:a16="http://schemas.microsoft.com/office/drawing/2014/main" id="{00000000-0008-0000-0500-0000C2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4035" name="Text Box 15">
          <a:extLst>
            <a:ext uri="{FF2B5EF4-FFF2-40B4-BE49-F238E27FC236}">
              <a16:creationId xmlns:a16="http://schemas.microsoft.com/office/drawing/2014/main" id="{00000000-0008-0000-0500-0000C3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36" name="Text Box 15">
          <a:extLst>
            <a:ext uri="{FF2B5EF4-FFF2-40B4-BE49-F238E27FC236}">
              <a16:creationId xmlns:a16="http://schemas.microsoft.com/office/drawing/2014/main" id="{00000000-0008-0000-0500-0000C40F0000}"/>
            </a:ext>
          </a:extLst>
        </xdr:cNvPr>
        <xdr:cNvSpPr txBox="1">
          <a:spLocks noChangeArrowheads="1"/>
        </xdr:cNvSpPr>
      </xdr:nvSpPr>
      <xdr:spPr bwMode="auto">
        <a:xfrm>
          <a:off x="4972050" y="16316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37" name="Text Box 15">
          <a:extLst>
            <a:ext uri="{FF2B5EF4-FFF2-40B4-BE49-F238E27FC236}">
              <a16:creationId xmlns:a16="http://schemas.microsoft.com/office/drawing/2014/main" id="{00000000-0008-0000-0500-0000C50F0000}"/>
            </a:ext>
          </a:extLst>
        </xdr:cNvPr>
        <xdr:cNvSpPr txBox="1">
          <a:spLocks noChangeArrowheads="1"/>
        </xdr:cNvSpPr>
      </xdr:nvSpPr>
      <xdr:spPr bwMode="auto">
        <a:xfrm>
          <a:off x="4972050" y="16316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61691"/>
    <xdr:sp macro="" textlink="">
      <xdr:nvSpPr>
        <xdr:cNvPr id="4038" name="Text Box 15">
          <a:extLst>
            <a:ext uri="{FF2B5EF4-FFF2-40B4-BE49-F238E27FC236}">
              <a16:creationId xmlns:a16="http://schemas.microsoft.com/office/drawing/2014/main" id="{00000000-0008-0000-0500-0000C60F0000}"/>
            </a:ext>
          </a:extLst>
        </xdr:cNvPr>
        <xdr:cNvSpPr txBox="1">
          <a:spLocks noChangeArrowheads="1"/>
        </xdr:cNvSpPr>
      </xdr:nvSpPr>
      <xdr:spPr bwMode="auto">
        <a:xfrm>
          <a:off x="4972050" y="178149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39" name="Text Box 15">
          <a:extLst>
            <a:ext uri="{FF2B5EF4-FFF2-40B4-BE49-F238E27FC236}">
              <a16:creationId xmlns:a16="http://schemas.microsoft.com/office/drawing/2014/main" id="{00000000-0008-0000-0500-0000C7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40" name="Text Box 15">
          <a:extLst>
            <a:ext uri="{FF2B5EF4-FFF2-40B4-BE49-F238E27FC236}">
              <a16:creationId xmlns:a16="http://schemas.microsoft.com/office/drawing/2014/main" id="{00000000-0008-0000-0500-0000C8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8496"/>
    <xdr:sp macro="" textlink="">
      <xdr:nvSpPr>
        <xdr:cNvPr id="4041" name="Text Box 15">
          <a:extLst>
            <a:ext uri="{FF2B5EF4-FFF2-40B4-BE49-F238E27FC236}">
              <a16:creationId xmlns:a16="http://schemas.microsoft.com/office/drawing/2014/main" id="{00000000-0008-0000-0500-0000C90F0000}"/>
            </a:ext>
          </a:extLst>
        </xdr:cNvPr>
        <xdr:cNvSpPr txBox="1">
          <a:spLocks noChangeArrowheads="1"/>
        </xdr:cNvSpPr>
      </xdr:nvSpPr>
      <xdr:spPr bwMode="auto">
        <a:xfrm>
          <a:off x="4972050" y="17814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42" name="Text Box 15">
          <a:extLst>
            <a:ext uri="{FF2B5EF4-FFF2-40B4-BE49-F238E27FC236}">
              <a16:creationId xmlns:a16="http://schemas.microsoft.com/office/drawing/2014/main" id="{00000000-0008-0000-0500-0000CA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43" name="Text Box 15">
          <a:extLst>
            <a:ext uri="{FF2B5EF4-FFF2-40B4-BE49-F238E27FC236}">
              <a16:creationId xmlns:a16="http://schemas.microsoft.com/office/drawing/2014/main" id="{00000000-0008-0000-0500-0000CB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56743"/>
    <xdr:sp macro="" textlink="">
      <xdr:nvSpPr>
        <xdr:cNvPr id="4044" name="Text Box 15">
          <a:extLst>
            <a:ext uri="{FF2B5EF4-FFF2-40B4-BE49-F238E27FC236}">
              <a16:creationId xmlns:a16="http://schemas.microsoft.com/office/drawing/2014/main" id="{00000000-0008-0000-0500-0000CC0F0000}"/>
            </a:ext>
          </a:extLst>
        </xdr:cNvPr>
        <xdr:cNvSpPr txBox="1">
          <a:spLocks noChangeArrowheads="1"/>
        </xdr:cNvSpPr>
      </xdr:nvSpPr>
      <xdr:spPr bwMode="auto">
        <a:xfrm>
          <a:off x="4972050" y="17814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45" name="Text Box 15">
          <a:extLst>
            <a:ext uri="{FF2B5EF4-FFF2-40B4-BE49-F238E27FC236}">
              <a16:creationId xmlns:a16="http://schemas.microsoft.com/office/drawing/2014/main" id="{00000000-0008-0000-0500-0000CD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46" name="Text Box 15">
          <a:extLst>
            <a:ext uri="{FF2B5EF4-FFF2-40B4-BE49-F238E27FC236}">
              <a16:creationId xmlns:a16="http://schemas.microsoft.com/office/drawing/2014/main" id="{00000000-0008-0000-0500-0000CE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47" name="Text Box 15">
          <a:extLst>
            <a:ext uri="{FF2B5EF4-FFF2-40B4-BE49-F238E27FC236}">
              <a16:creationId xmlns:a16="http://schemas.microsoft.com/office/drawing/2014/main" id="{00000000-0008-0000-0500-0000CF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48" name="Text Box 15">
          <a:extLst>
            <a:ext uri="{FF2B5EF4-FFF2-40B4-BE49-F238E27FC236}">
              <a16:creationId xmlns:a16="http://schemas.microsoft.com/office/drawing/2014/main" id="{00000000-0008-0000-0500-0000D0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61691"/>
    <xdr:sp macro="" textlink="">
      <xdr:nvSpPr>
        <xdr:cNvPr id="4049" name="Text Box 15">
          <a:extLst>
            <a:ext uri="{FF2B5EF4-FFF2-40B4-BE49-F238E27FC236}">
              <a16:creationId xmlns:a16="http://schemas.microsoft.com/office/drawing/2014/main" id="{00000000-0008-0000-0500-0000D10F0000}"/>
            </a:ext>
          </a:extLst>
        </xdr:cNvPr>
        <xdr:cNvSpPr txBox="1">
          <a:spLocks noChangeArrowheads="1"/>
        </xdr:cNvSpPr>
      </xdr:nvSpPr>
      <xdr:spPr bwMode="auto">
        <a:xfrm>
          <a:off x="4972050" y="178149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50" name="Text Box 15">
          <a:extLst>
            <a:ext uri="{FF2B5EF4-FFF2-40B4-BE49-F238E27FC236}">
              <a16:creationId xmlns:a16="http://schemas.microsoft.com/office/drawing/2014/main" id="{00000000-0008-0000-0500-0000D2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4051" name="Text Box 15">
          <a:extLst>
            <a:ext uri="{FF2B5EF4-FFF2-40B4-BE49-F238E27FC236}">
              <a16:creationId xmlns:a16="http://schemas.microsoft.com/office/drawing/2014/main" id="{00000000-0008-0000-0500-0000D3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4052" name="Text Box 15">
          <a:extLst>
            <a:ext uri="{FF2B5EF4-FFF2-40B4-BE49-F238E27FC236}">
              <a16:creationId xmlns:a16="http://schemas.microsoft.com/office/drawing/2014/main" id="{00000000-0008-0000-0500-0000D40F0000}"/>
            </a:ext>
          </a:extLst>
        </xdr:cNvPr>
        <xdr:cNvSpPr txBox="1">
          <a:spLocks noChangeArrowheads="1"/>
        </xdr:cNvSpPr>
      </xdr:nvSpPr>
      <xdr:spPr bwMode="auto">
        <a:xfrm>
          <a:off x="4972050" y="17814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53" name="Text Box 15">
          <a:extLst>
            <a:ext uri="{FF2B5EF4-FFF2-40B4-BE49-F238E27FC236}">
              <a16:creationId xmlns:a16="http://schemas.microsoft.com/office/drawing/2014/main" id="{00000000-0008-0000-0500-0000D5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4054" name="Text Box 15">
          <a:extLst>
            <a:ext uri="{FF2B5EF4-FFF2-40B4-BE49-F238E27FC236}">
              <a16:creationId xmlns:a16="http://schemas.microsoft.com/office/drawing/2014/main" id="{00000000-0008-0000-0500-0000D6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56743"/>
    <xdr:sp macro="" textlink="">
      <xdr:nvSpPr>
        <xdr:cNvPr id="4055" name="Text Box 15">
          <a:extLst>
            <a:ext uri="{FF2B5EF4-FFF2-40B4-BE49-F238E27FC236}">
              <a16:creationId xmlns:a16="http://schemas.microsoft.com/office/drawing/2014/main" id="{00000000-0008-0000-0500-0000D70F0000}"/>
            </a:ext>
          </a:extLst>
        </xdr:cNvPr>
        <xdr:cNvSpPr txBox="1">
          <a:spLocks noChangeArrowheads="1"/>
        </xdr:cNvSpPr>
      </xdr:nvSpPr>
      <xdr:spPr bwMode="auto">
        <a:xfrm>
          <a:off x="4972050" y="17814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56" name="Text Box 15">
          <a:extLst>
            <a:ext uri="{FF2B5EF4-FFF2-40B4-BE49-F238E27FC236}">
              <a16:creationId xmlns:a16="http://schemas.microsoft.com/office/drawing/2014/main" id="{00000000-0008-0000-0500-0000D8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4057" name="Text Box 15">
          <a:extLst>
            <a:ext uri="{FF2B5EF4-FFF2-40B4-BE49-F238E27FC236}">
              <a16:creationId xmlns:a16="http://schemas.microsoft.com/office/drawing/2014/main" id="{00000000-0008-0000-0500-0000D9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58" name="Text Box 15">
          <a:extLst>
            <a:ext uri="{FF2B5EF4-FFF2-40B4-BE49-F238E27FC236}">
              <a16:creationId xmlns:a16="http://schemas.microsoft.com/office/drawing/2014/main" id="{00000000-0008-0000-0500-0000DA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59" name="Text Box 15">
          <a:extLst>
            <a:ext uri="{FF2B5EF4-FFF2-40B4-BE49-F238E27FC236}">
              <a16:creationId xmlns:a16="http://schemas.microsoft.com/office/drawing/2014/main" id="{00000000-0008-0000-0500-0000DB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0" name="Text Box 15">
          <a:extLst>
            <a:ext uri="{FF2B5EF4-FFF2-40B4-BE49-F238E27FC236}">
              <a16:creationId xmlns:a16="http://schemas.microsoft.com/office/drawing/2014/main" id="{00000000-0008-0000-0500-0000DC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1" name="Text Box 15">
          <a:extLst>
            <a:ext uri="{FF2B5EF4-FFF2-40B4-BE49-F238E27FC236}">
              <a16:creationId xmlns:a16="http://schemas.microsoft.com/office/drawing/2014/main" id="{00000000-0008-0000-0500-0000DD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2" name="Text Box 15">
          <a:extLst>
            <a:ext uri="{FF2B5EF4-FFF2-40B4-BE49-F238E27FC236}">
              <a16:creationId xmlns:a16="http://schemas.microsoft.com/office/drawing/2014/main" id="{00000000-0008-0000-0500-0000DE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3" name="Text Box 15">
          <a:extLst>
            <a:ext uri="{FF2B5EF4-FFF2-40B4-BE49-F238E27FC236}">
              <a16:creationId xmlns:a16="http://schemas.microsoft.com/office/drawing/2014/main" id="{00000000-0008-0000-0500-0000DF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4" name="Text Box 15">
          <a:extLst>
            <a:ext uri="{FF2B5EF4-FFF2-40B4-BE49-F238E27FC236}">
              <a16:creationId xmlns:a16="http://schemas.microsoft.com/office/drawing/2014/main" id="{00000000-0008-0000-0500-0000E0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4065" name="Text Box 15">
          <a:extLst>
            <a:ext uri="{FF2B5EF4-FFF2-40B4-BE49-F238E27FC236}">
              <a16:creationId xmlns:a16="http://schemas.microsoft.com/office/drawing/2014/main" id="{00000000-0008-0000-0500-0000E1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66" name="Text Box 15">
          <a:extLst>
            <a:ext uri="{FF2B5EF4-FFF2-40B4-BE49-F238E27FC236}">
              <a16:creationId xmlns:a16="http://schemas.microsoft.com/office/drawing/2014/main" id="{00000000-0008-0000-0500-0000E2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67" name="Text Box 15">
          <a:extLst>
            <a:ext uri="{FF2B5EF4-FFF2-40B4-BE49-F238E27FC236}">
              <a16:creationId xmlns:a16="http://schemas.microsoft.com/office/drawing/2014/main" id="{00000000-0008-0000-0500-0000E3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4068" name="Text Box 15">
          <a:extLst>
            <a:ext uri="{FF2B5EF4-FFF2-40B4-BE49-F238E27FC236}">
              <a16:creationId xmlns:a16="http://schemas.microsoft.com/office/drawing/2014/main" id="{00000000-0008-0000-0500-0000E4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69" name="Text Box 15">
          <a:extLst>
            <a:ext uri="{FF2B5EF4-FFF2-40B4-BE49-F238E27FC236}">
              <a16:creationId xmlns:a16="http://schemas.microsoft.com/office/drawing/2014/main" id="{00000000-0008-0000-0500-0000E5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70" name="Text Box 15">
          <a:extLst>
            <a:ext uri="{FF2B5EF4-FFF2-40B4-BE49-F238E27FC236}">
              <a16:creationId xmlns:a16="http://schemas.microsoft.com/office/drawing/2014/main" id="{00000000-0008-0000-0500-0000E6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56743"/>
    <xdr:sp macro="" textlink="">
      <xdr:nvSpPr>
        <xdr:cNvPr id="4071" name="Text Box 15">
          <a:extLst>
            <a:ext uri="{FF2B5EF4-FFF2-40B4-BE49-F238E27FC236}">
              <a16:creationId xmlns:a16="http://schemas.microsoft.com/office/drawing/2014/main" id="{00000000-0008-0000-0500-0000E70F0000}"/>
            </a:ext>
          </a:extLst>
        </xdr:cNvPr>
        <xdr:cNvSpPr txBox="1">
          <a:spLocks noChangeArrowheads="1"/>
        </xdr:cNvSpPr>
      </xdr:nvSpPr>
      <xdr:spPr bwMode="auto">
        <a:xfrm>
          <a:off x="4972050" y="20062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2" name="Text Box 15">
          <a:extLst>
            <a:ext uri="{FF2B5EF4-FFF2-40B4-BE49-F238E27FC236}">
              <a16:creationId xmlns:a16="http://schemas.microsoft.com/office/drawing/2014/main" id="{00000000-0008-0000-0500-0000E8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73" name="Text Box 15">
          <a:extLst>
            <a:ext uri="{FF2B5EF4-FFF2-40B4-BE49-F238E27FC236}">
              <a16:creationId xmlns:a16="http://schemas.microsoft.com/office/drawing/2014/main" id="{00000000-0008-0000-0500-0000E9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4" name="Text Box 15">
          <a:extLst>
            <a:ext uri="{FF2B5EF4-FFF2-40B4-BE49-F238E27FC236}">
              <a16:creationId xmlns:a16="http://schemas.microsoft.com/office/drawing/2014/main" id="{00000000-0008-0000-0500-0000EA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5" name="Text Box 15">
          <a:extLst>
            <a:ext uri="{FF2B5EF4-FFF2-40B4-BE49-F238E27FC236}">
              <a16:creationId xmlns:a16="http://schemas.microsoft.com/office/drawing/2014/main" id="{00000000-0008-0000-0500-0000EB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6" name="Text Box 15">
          <a:extLst>
            <a:ext uri="{FF2B5EF4-FFF2-40B4-BE49-F238E27FC236}">
              <a16:creationId xmlns:a16="http://schemas.microsoft.com/office/drawing/2014/main" id="{00000000-0008-0000-0500-0000EC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7" name="Text Box 15">
          <a:extLst>
            <a:ext uri="{FF2B5EF4-FFF2-40B4-BE49-F238E27FC236}">
              <a16:creationId xmlns:a16="http://schemas.microsoft.com/office/drawing/2014/main" id="{00000000-0008-0000-0500-0000ED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8" name="Text Box 15">
          <a:extLst>
            <a:ext uri="{FF2B5EF4-FFF2-40B4-BE49-F238E27FC236}">
              <a16:creationId xmlns:a16="http://schemas.microsoft.com/office/drawing/2014/main" id="{00000000-0008-0000-0500-0000EE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8496"/>
    <xdr:sp macro="" textlink="">
      <xdr:nvSpPr>
        <xdr:cNvPr id="4079" name="Text Box 15">
          <a:extLst>
            <a:ext uri="{FF2B5EF4-FFF2-40B4-BE49-F238E27FC236}">
              <a16:creationId xmlns:a16="http://schemas.microsoft.com/office/drawing/2014/main" id="{00000000-0008-0000-0500-0000EF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80" name="Text Box 15">
          <a:extLst>
            <a:ext uri="{FF2B5EF4-FFF2-40B4-BE49-F238E27FC236}">
              <a16:creationId xmlns:a16="http://schemas.microsoft.com/office/drawing/2014/main" id="{00000000-0008-0000-0500-0000F0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4081" name="Text Box 15">
          <a:extLst>
            <a:ext uri="{FF2B5EF4-FFF2-40B4-BE49-F238E27FC236}">
              <a16:creationId xmlns:a16="http://schemas.microsoft.com/office/drawing/2014/main" id="{00000000-0008-0000-0500-0000F1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8496"/>
    <xdr:sp macro="" textlink="">
      <xdr:nvSpPr>
        <xdr:cNvPr id="4082" name="Text Box 15">
          <a:extLst>
            <a:ext uri="{FF2B5EF4-FFF2-40B4-BE49-F238E27FC236}">
              <a16:creationId xmlns:a16="http://schemas.microsoft.com/office/drawing/2014/main" id="{00000000-0008-0000-0500-0000F2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83" name="Text Box 15">
          <a:extLst>
            <a:ext uri="{FF2B5EF4-FFF2-40B4-BE49-F238E27FC236}">
              <a16:creationId xmlns:a16="http://schemas.microsoft.com/office/drawing/2014/main" id="{00000000-0008-0000-0500-0000F3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4084" name="Text Box 15">
          <a:extLst>
            <a:ext uri="{FF2B5EF4-FFF2-40B4-BE49-F238E27FC236}">
              <a16:creationId xmlns:a16="http://schemas.microsoft.com/office/drawing/2014/main" id="{00000000-0008-0000-0500-0000F4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56743"/>
    <xdr:sp macro="" textlink="">
      <xdr:nvSpPr>
        <xdr:cNvPr id="4085" name="Text Box 15">
          <a:extLst>
            <a:ext uri="{FF2B5EF4-FFF2-40B4-BE49-F238E27FC236}">
              <a16:creationId xmlns:a16="http://schemas.microsoft.com/office/drawing/2014/main" id="{00000000-0008-0000-0500-0000F50F0000}"/>
            </a:ext>
          </a:extLst>
        </xdr:cNvPr>
        <xdr:cNvSpPr txBox="1">
          <a:spLocks noChangeArrowheads="1"/>
        </xdr:cNvSpPr>
      </xdr:nvSpPr>
      <xdr:spPr bwMode="auto">
        <a:xfrm>
          <a:off x="4972050" y="20062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86" name="Text Box 15">
          <a:extLst>
            <a:ext uri="{FF2B5EF4-FFF2-40B4-BE49-F238E27FC236}">
              <a16:creationId xmlns:a16="http://schemas.microsoft.com/office/drawing/2014/main" id="{00000000-0008-0000-0500-0000F6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4087" name="Text Box 15">
          <a:extLst>
            <a:ext uri="{FF2B5EF4-FFF2-40B4-BE49-F238E27FC236}">
              <a16:creationId xmlns:a16="http://schemas.microsoft.com/office/drawing/2014/main" id="{00000000-0008-0000-0500-0000F7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88" name="Text Box 15">
          <a:extLst>
            <a:ext uri="{FF2B5EF4-FFF2-40B4-BE49-F238E27FC236}">
              <a16:creationId xmlns:a16="http://schemas.microsoft.com/office/drawing/2014/main" id="{00000000-0008-0000-0500-0000F8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89" name="Text Box 15">
          <a:extLst>
            <a:ext uri="{FF2B5EF4-FFF2-40B4-BE49-F238E27FC236}">
              <a16:creationId xmlns:a16="http://schemas.microsoft.com/office/drawing/2014/main" id="{00000000-0008-0000-0500-0000F9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0" name="Text Box 15">
          <a:extLst>
            <a:ext uri="{FF2B5EF4-FFF2-40B4-BE49-F238E27FC236}">
              <a16:creationId xmlns:a16="http://schemas.microsoft.com/office/drawing/2014/main" id="{00000000-0008-0000-0500-0000FA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1" name="Text Box 15">
          <a:extLst>
            <a:ext uri="{FF2B5EF4-FFF2-40B4-BE49-F238E27FC236}">
              <a16:creationId xmlns:a16="http://schemas.microsoft.com/office/drawing/2014/main" id="{00000000-0008-0000-0500-0000FB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2" name="Text Box 15">
          <a:extLst>
            <a:ext uri="{FF2B5EF4-FFF2-40B4-BE49-F238E27FC236}">
              <a16:creationId xmlns:a16="http://schemas.microsoft.com/office/drawing/2014/main" id="{00000000-0008-0000-0500-0000FC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3" name="Text Box 15">
          <a:extLst>
            <a:ext uri="{FF2B5EF4-FFF2-40B4-BE49-F238E27FC236}">
              <a16:creationId xmlns:a16="http://schemas.microsoft.com/office/drawing/2014/main" id="{00000000-0008-0000-0500-0000FD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4" name="Text Box 15">
          <a:extLst>
            <a:ext uri="{FF2B5EF4-FFF2-40B4-BE49-F238E27FC236}">
              <a16:creationId xmlns:a16="http://schemas.microsoft.com/office/drawing/2014/main" id="{00000000-0008-0000-0500-0000FE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5" name="Text Box 15">
          <a:extLst>
            <a:ext uri="{FF2B5EF4-FFF2-40B4-BE49-F238E27FC236}">
              <a16:creationId xmlns:a16="http://schemas.microsoft.com/office/drawing/2014/main" id="{00000000-0008-0000-0500-0000FF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6" name="Text Box 15">
          <a:extLst>
            <a:ext uri="{FF2B5EF4-FFF2-40B4-BE49-F238E27FC236}">
              <a16:creationId xmlns:a16="http://schemas.microsoft.com/office/drawing/2014/main" id="{00000000-0008-0000-0500-000000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7" name="Text Box 15">
          <a:extLst>
            <a:ext uri="{FF2B5EF4-FFF2-40B4-BE49-F238E27FC236}">
              <a16:creationId xmlns:a16="http://schemas.microsoft.com/office/drawing/2014/main" id="{00000000-0008-0000-0500-000001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8" name="Text Box 15">
          <a:extLst>
            <a:ext uri="{FF2B5EF4-FFF2-40B4-BE49-F238E27FC236}">
              <a16:creationId xmlns:a16="http://schemas.microsoft.com/office/drawing/2014/main" id="{00000000-0008-0000-0500-000002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9" name="Text Box 15">
          <a:extLst>
            <a:ext uri="{FF2B5EF4-FFF2-40B4-BE49-F238E27FC236}">
              <a16:creationId xmlns:a16="http://schemas.microsoft.com/office/drawing/2014/main" id="{00000000-0008-0000-0500-000003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0" name="Text Box 15">
          <a:extLst>
            <a:ext uri="{FF2B5EF4-FFF2-40B4-BE49-F238E27FC236}">
              <a16:creationId xmlns:a16="http://schemas.microsoft.com/office/drawing/2014/main" id="{00000000-0008-0000-0500-000004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8496"/>
    <xdr:sp macro="" textlink="">
      <xdr:nvSpPr>
        <xdr:cNvPr id="4101" name="Text Box 15">
          <a:extLst>
            <a:ext uri="{FF2B5EF4-FFF2-40B4-BE49-F238E27FC236}">
              <a16:creationId xmlns:a16="http://schemas.microsoft.com/office/drawing/2014/main" id="{00000000-0008-0000-0500-000005100000}"/>
            </a:ext>
          </a:extLst>
        </xdr:cNvPr>
        <xdr:cNvSpPr txBox="1">
          <a:spLocks noChangeArrowheads="1"/>
        </xdr:cNvSpPr>
      </xdr:nvSpPr>
      <xdr:spPr bwMode="auto">
        <a:xfrm>
          <a:off x="4972050" y="22310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02" name="Text Box 15">
          <a:extLst>
            <a:ext uri="{FF2B5EF4-FFF2-40B4-BE49-F238E27FC236}">
              <a16:creationId xmlns:a16="http://schemas.microsoft.com/office/drawing/2014/main" id="{00000000-0008-0000-0500-000006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4103" name="Text Box 15">
          <a:extLst>
            <a:ext uri="{FF2B5EF4-FFF2-40B4-BE49-F238E27FC236}">
              <a16:creationId xmlns:a16="http://schemas.microsoft.com/office/drawing/2014/main" id="{00000000-0008-0000-0500-000007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56743"/>
    <xdr:sp macro="" textlink="">
      <xdr:nvSpPr>
        <xdr:cNvPr id="4104" name="Text Box 15">
          <a:extLst>
            <a:ext uri="{FF2B5EF4-FFF2-40B4-BE49-F238E27FC236}">
              <a16:creationId xmlns:a16="http://schemas.microsoft.com/office/drawing/2014/main" id="{00000000-0008-0000-0500-000008100000}"/>
            </a:ext>
          </a:extLst>
        </xdr:cNvPr>
        <xdr:cNvSpPr txBox="1">
          <a:spLocks noChangeArrowheads="1"/>
        </xdr:cNvSpPr>
      </xdr:nvSpPr>
      <xdr:spPr bwMode="auto">
        <a:xfrm>
          <a:off x="4972050" y="22310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05" name="Text Box 15">
          <a:extLst>
            <a:ext uri="{FF2B5EF4-FFF2-40B4-BE49-F238E27FC236}">
              <a16:creationId xmlns:a16="http://schemas.microsoft.com/office/drawing/2014/main" id="{00000000-0008-0000-0500-000009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4106" name="Text Box 15">
          <a:extLst>
            <a:ext uri="{FF2B5EF4-FFF2-40B4-BE49-F238E27FC236}">
              <a16:creationId xmlns:a16="http://schemas.microsoft.com/office/drawing/2014/main" id="{00000000-0008-0000-0500-00000A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07" name="Text Box 15">
          <a:extLst>
            <a:ext uri="{FF2B5EF4-FFF2-40B4-BE49-F238E27FC236}">
              <a16:creationId xmlns:a16="http://schemas.microsoft.com/office/drawing/2014/main" id="{00000000-0008-0000-0500-00000B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08" name="Text Box 15">
          <a:extLst>
            <a:ext uri="{FF2B5EF4-FFF2-40B4-BE49-F238E27FC236}">
              <a16:creationId xmlns:a16="http://schemas.microsoft.com/office/drawing/2014/main" id="{00000000-0008-0000-0500-00000C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09" name="Text Box 15">
          <a:extLst>
            <a:ext uri="{FF2B5EF4-FFF2-40B4-BE49-F238E27FC236}">
              <a16:creationId xmlns:a16="http://schemas.microsoft.com/office/drawing/2014/main" id="{00000000-0008-0000-0500-00000D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0" name="Text Box 15">
          <a:extLst>
            <a:ext uri="{FF2B5EF4-FFF2-40B4-BE49-F238E27FC236}">
              <a16:creationId xmlns:a16="http://schemas.microsoft.com/office/drawing/2014/main" id="{00000000-0008-0000-0500-00000E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1" name="Text Box 15">
          <a:extLst>
            <a:ext uri="{FF2B5EF4-FFF2-40B4-BE49-F238E27FC236}">
              <a16:creationId xmlns:a16="http://schemas.microsoft.com/office/drawing/2014/main" id="{00000000-0008-0000-0500-00000F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2" name="Text Box 15">
          <a:extLst>
            <a:ext uri="{FF2B5EF4-FFF2-40B4-BE49-F238E27FC236}">
              <a16:creationId xmlns:a16="http://schemas.microsoft.com/office/drawing/2014/main" id="{00000000-0008-0000-0500-000010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3" name="Text Box 15">
          <a:extLst>
            <a:ext uri="{FF2B5EF4-FFF2-40B4-BE49-F238E27FC236}">
              <a16:creationId xmlns:a16="http://schemas.microsoft.com/office/drawing/2014/main" id="{00000000-0008-0000-0500-000011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4" name="Text Box 15">
          <a:extLst>
            <a:ext uri="{FF2B5EF4-FFF2-40B4-BE49-F238E27FC236}">
              <a16:creationId xmlns:a16="http://schemas.microsoft.com/office/drawing/2014/main" id="{00000000-0008-0000-0500-000012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4115" name="Text Box 15">
          <a:extLst>
            <a:ext uri="{FF2B5EF4-FFF2-40B4-BE49-F238E27FC236}">
              <a16:creationId xmlns:a16="http://schemas.microsoft.com/office/drawing/2014/main" id="{00000000-0008-0000-0500-000013100000}"/>
            </a:ext>
          </a:extLst>
        </xdr:cNvPr>
        <xdr:cNvSpPr txBox="1">
          <a:spLocks noChangeArrowheads="1"/>
        </xdr:cNvSpPr>
      </xdr:nvSpPr>
      <xdr:spPr bwMode="auto">
        <a:xfrm>
          <a:off x="4972050" y="22310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16" name="Text Box 15">
          <a:extLst>
            <a:ext uri="{FF2B5EF4-FFF2-40B4-BE49-F238E27FC236}">
              <a16:creationId xmlns:a16="http://schemas.microsoft.com/office/drawing/2014/main" id="{00000000-0008-0000-0500-000014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4117" name="Text Box 15">
          <a:extLst>
            <a:ext uri="{FF2B5EF4-FFF2-40B4-BE49-F238E27FC236}">
              <a16:creationId xmlns:a16="http://schemas.microsoft.com/office/drawing/2014/main" id="{00000000-0008-0000-0500-000015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56743"/>
    <xdr:sp macro="" textlink="">
      <xdr:nvSpPr>
        <xdr:cNvPr id="4118" name="Text Box 15">
          <a:extLst>
            <a:ext uri="{FF2B5EF4-FFF2-40B4-BE49-F238E27FC236}">
              <a16:creationId xmlns:a16="http://schemas.microsoft.com/office/drawing/2014/main" id="{00000000-0008-0000-0500-000016100000}"/>
            </a:ext>
          </a:extLst>
        </xdr:cNvPr>
        <xdr:cNvSpPr txBox="1">
          <a:spLocks noChangeArrowheads="1"/>
        </xdr:cNvSpPr>
      </xdr:nvSpPr>
      <xdr:spPr bwMode="auto">
        <a:xfrm>
          <a:off x="4972050" y="22310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19" name="Text Box 15">
          <a:extLst>
            <a:ext uri="{FF2B5EF4-FFF2-40B4-BE49-F238E27FC236}">
              <a16:creationId xmlns:a16="http://schemas.microsoft.com/office/drawing/2014/main" id="{00000000-0008-0000-0500-000017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4120" name="Text Box 15">
          <a:extLst>
            <a:ext uri="{FF2B5EF4-FFF2-40B4-BE49-F238E27FC236}">
              <a16:creationId xmlns:a16="http://schemas.microsoft.com/office/drawing/2014/main" id="{00000000-0008-0000-0500-000018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1" name="Text Box 15">
          <a:extLst>
            <a:ext uri="{FF2B5EF4-FFF2-40B4-BE49-F238E27FC236}">
              <a16:creationId xmlns:a16="http://schemas.microsoft.com/office/drawing/2014/main" id="{00000000-0008-0000-0500-000019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2" name="Text Box 15">
          <a:extLst>
            <a:ext uri="{FF2B5EF4-FFF2-40B4-BE49-F238E27FC236}">
              <a16:creationId xmlns:a16="http://schemas.microsoft.com/office/drawing/2014/main" id="{00000000-0008-0000-0500-00001A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3" name="Text Box 15">
          <a:extLst>
            <a:ext uri="{FF2B5EF4-FFF2-40B4-BE49-F238E27FC236}">
              <a16:creationId xmlns:a16="http://schemas.microsoft.com/office/drawing/2014/main" id="{00000000-0008-0000-0500-00001B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4" name="Text Box 15">
          <a:extLst>
            <a:ext uri="{FF2B5EF4-FFF2-40B4-BE49-F238E27FC236}">
              <a16:creationId xmlns:a16="http://schemas.microsoft.com/office/drawing/2014/main" id="{00000000-0008-0000-0500-00001C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5" name="Text Box 15">
          <a:extLst>
            <a:ext uri="{FF2B5EF4-FFF2-40B4-BE49-F238E27FC236}">
              <a16:creationId xmlns:a16="http://schemas.microsoft.com/office/drawing/2014/main" id="{00000000-0008-0000-0500-00001D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6" name="Text Box 15">
          <a:extLst>
            <a:ext uri="{FF2B5EF4-FFF2-40B4-BE49-F238E27FC236}">
              <a16:creationId xmlns:a16="http://schemas.microsoft.com/office/drawing/2014/main" id="{00000000-0008-0000-0500-00001E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7" name="Text Box 15">
          <a:extLst>
            <a:ext uri="{FF2B5EF4-FFF2-40B4-BE49-F238E27FC236}">
              <a16:creationId xmlns:a16="http://schemas.microsoft.com/office/drawing/2014/main" id="{00000000-0008-0000-0500-00001F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8" name="Text Box 15">
          <a:extLst>
            <a:ext uri="{FF2B5EF4-FFF2-40B4-BE49-F238E27FC236}">
              <a16:creationId xmlns:a16="http://schemas.microsoft.com/office/drawing/2014/main" id="{00000000-0008-0000-0500-000020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29" name="Text Box 15">
          <a:extLst>
            <a:ext uri="{FF2B5EF4-FFF2-40B4-BE49-F238E27FC236}">
              <a16:creationId xmlns:a16="http://schemas.microsoft.com/office/drawing/2014/main" id="{00000000-0008-0000-0500-000021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0" name="Text Box 15">
          <a:extLst>
            <a:ext uri="{FF2B5EF4-FFF2-40B4-BE49-F238E27FC236}">
              <a16:creationId xmlns:a16="http://schemas.microsoft.com/office/drawing/2014/main" id="{00000000-0008-0000-0500-000022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1" name="Text Box 15">
          <a:extLst>
            <a:ext uri="{FF2B5EF4-FFF2-40B4-BE49-F238E27FC236}">
              <a16:creationId xmlns:a16="http://schemas.microsoft.com/office/drawing/2014/main" id="{00000000-0008-0000-0500-000023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2" name="Text Box 15">
          <a:extLst>
            <a:ext uri="{FF2B5EF4-FFF2-40B4-BE49-F238E27FC236}">
              <a16:creationId xmlns:a16="http://schemas.microsoft.com/office/drawing/2014/main" id="{00000000-0008-0000-0500-000024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3" name="Text Box 15">
          <a:extLst>
            <a:ext uri="{FF2B5EF4-FFF2-40B4-BE49-F238E27FC236}">
              <a16:creationId xmlns:a16="http://schemas.microsoft.com/office/drawing/2014/main" id="{00000000-0008-0000-0500-000025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4" name="Text Box 15">
          <a:extLst>
            <a:ext uri="{FF2B5EF4-FFF2-40B4-BE49-F238E27FC236}">
              <a16:creationId xmlns:a16="http://schemas.microsoft.com/office/drawing/2014/main" id="{00000000-0008-0000-0500-000026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5" name="Text Box 15">
          <a:extLst>
            <a:ext uri="{FF2B5EF4-FFF2-40B4-BE49-F238E27FC236}">
              <a16:creationId xmlns:a16="http://schemas.microsoft.com/office/drawing/2014/main" id="{00000000-0008-0000-0500-000027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6" name="Text Box 15">
          <a:extLst>
            <a:ext uri="{FF2B5EF4-FFF2-40B4-BE49-F238E27FC236}">
              <a16:creationId xmlns:a16="http://schemas.microsoft.com/office/drawing/2014/main" id="{00000000-0008-0000-0500-000028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7" name="Text Box 15">
          <a:extLst>
            <a:ext uri="{FF2B5EF4-FFF2-40B4-BE49-F238E27FC236}">
              <a16:creationId xmlns:a16="http://schemas.microsoft.com/office/drawing/2014/main" id="{00000000-0008-0000-0500-000029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8" name="Text Box 15">
          <a:extLst>
            <a:ext uri="{FF2B5EF4-FFF2-40B4-BE49-F238E27FC236}">
              <a16:creationId xmlns:a16="http://schemas.microsoft.com/office/drawing/2014/main" id="{00000000-0008-0000-0500-00002A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4139" name="Text Box 15">
          <a:extLst>
            <a:ext uri="{FF2B5EF4-FFF2-40B4-BE49-F238E27FC236}">
              <a16:creationId xmlns:a16="http://schemas.microsoft.com/office/drawing/2014/main" id="{00000000-0008-0000-0500-00002B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40" name="Text Box 15">
          <a:extLst>
            <a:ext uri="{FF2B5EF4-FFF2-40B4-BE49-F238E27FC236}">
              <a16:creationId xmlns:a16="http://schemas.microsoft.com/office/drawing/2014/main" id="{00000000-0008-0000-0500-00002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41" name="Text Box 15">
          <a:extLst>
            <a:ext uri="{FF2B5EF4-FFF2-40B4-BE49-F238E27FC236}">
              <a16:creationId xmlns:a16="http://schemas.microsoft.com/office/drawing/2014/main" id="{00000000-0008-0000-0500-00002D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4142" name="Text Box 15">
          <a:extLst>
            <a:ext uri="{FF2B5EF4-FFF2-40B4-BE49-F238E27FC236}">
              <a16:creationId xmlns:a16="http://schemas.microsoft.com/office/drawing/2014/main" id="{00000000-0008-0000-0500-00002E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43" name="Text Box 15">
          <a:extLst>
            <a:ext uri="{FF2B5EF4-FFF2-40B4-BE49-F238E27FC236}">
              <a16:creationId xmlns:a16="http://schemas.microsoft.com/office/drawing/2014/main" id="{00000000-0008-0000-0500-00002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44" name="Text Box 15">
          <a:extLst>
            <a:ext uri="{FF2B5EF4-FFF2-40B4-BE49-F238E27FC236}">
              <a16:creationId xmlns:a16="http://schemas.microsoft.com/office/drawing/2014/main" id="{00000000-0008-0000-0500-000030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56743"/>
    <xdr:sp macro="" textlink="">
      <xdr:nvSpPr>
        <xdr:cNvPr id="4145" name="Text Box 15">
          <a:extLst>
            <a:ext uri="{FF2B5EF4-FFF2-40B4-BE49-F238E27FC236}">
              <a16:creationId xmlns:a16="http://schemas.microsoft.com/office/drawing/2014/main" id="{00000000-0008-0000-0500-000031100000}"/>
            </a:ext>
          </a:extLst>
        </xdr:cNvPr>
        <xdr:cNvSpPr txBox="1">
          <a:spLocks noChangeArrowheads="1"/>
        </xdr:cNvSpPr>
      </xdr:nvSpPr>
      <xdr:spPr bwMode="auto">
        <a:xfrm>
          <a:off x="4972050" y="24558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46" name="Text Box 15">
          <a:extLst>
            <a:ext uri="{FF2B5EF4-FFF2-40B4-BE49-F238E27FC236}">
              <a16:creationId xmlns:a16="http://schemas.microsoft.com/office/drawing/2014/main" id="{00000000-0008-0000-0500-000032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47" name="Text Box 15">
          <a:extLst>
            <a:ext uri="{FF2B5EF4-FFF2-40B4-BE49-F238E27FC236}">
              <a16:creationId xmlns:a16="http://schemas.microsoft.com/office/drawing/2014/main" id="{00000000-0008-0000-0500-000033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48" name="Text Box 15">
          <a:extLst>
            <a:ext uri="{FF2B5EF4-FFF2-40B4-BE49-F238E27FC236}">
              <a16:creationId xmlns:a16="http://schemas.microsoft.com/office/drawing/2014/main" id="{00000000-0008-0000-0500-000034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49" name="Text Box 15">
          <a:extLst>
            <a:ext uri="{FF2B5EF4-FFF2-40B4-BE49-F238E27FC236}">
              <a16:creationId xmlns:a16="http://schemas.microsoft.com/office/drawing/2014/main" id="{00000000-0008-0000-0500-000035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0" name="Text Box 15">
          <a:extLst>
            <a:ext uri="{FF2B5EF4-FFF2-40B4-BE49-F238E27FC236}">
              <a16:creationId xmlns:a16="http://schemas.microsoft.com/office/drawing/2014/main" id="{00000000-0008-0000-0500-000036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1" name="Text Box 15">
          <a:extLst>
            <a:ext uri="{FF2B5EF4-FFF2-40B4-BE49-F238E27FC236}">
              <a16:creationId xmlns:a16="http://schemas.microsoft.com/office/drawing/2014/main" id="{00000000-0008-0000-0500-000037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2" name="Text Box 15">
          <a:extLst>
            <a:ext uri="{FF2B5EF4-FFF2-40B4-BE49-F238E27FC236}">
              <a16:creationId xmlns:a16="http://schemas.microsoft.com/office/drawing/2014/main" id="{00000000-0008-0000-0500-000038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3" name="Text Box 15">
          <a:extLst>
            <a:ext uri="{FF2B5EF4-FFF2-40B4-BE49-F238E27FC236}">
              <a16:creationId xmlns:a16="http://schemas.microsoft.com/office/drawing/2014/main" id="{00000000-0008-0000-0500-000039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4" name="Text Box 15">
          <a:extLst>
            <a:ext uri="{FF2B5EF4-FFF2-40B4-BE49-F238E27FC236}">
              <a16:creationId xmlns:a16="http://schemas.microsoft.com/office/drawing/2014/main" id="{00000000-0008-0000-0500-00003A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5" name="Text Box 15">
          <a:extLst>
            <a:ext uri="{FF2B5EF4-FFF2-40B4-BE49-F238E27FC236}">
              <a16:creationId xmlns:a16="http://schemas.microsoft.com/office/drawing/2014/main" id="{00000000-0008-0000-0500-00003B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6" name="Text Box 15">
          <a:extLst>
            <a:ext uri="{FF2B5EF4-FFF2-40B4-BE49-F238E27FC236}">
              <a16:creationId xmlns:a16="http://schemas.microsoft.com/office/drawing/2014/main" id="{00000000-0008-0000-0500-00003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7" name="Text Box 15">
          <a:extLst>
            <a:ext uri="{FF2B5EF4-FFF2-40B4-BE49-F238E27FC236}">
              <a16:creationId xmlns:a16="http://schemas.microsoft.com/office/drawing/2014/main" id="{00000000-0008-0000-0500-00003D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8496"/>
    <xdr:sp macro="" textlink="">
      <xdr:nvSpPr>
        <xdr:cNvPr id="4158" name="Text Box 15">
          <a:extLst>
            <a:ext uri="{FF2B5EF4-FFF2-40B4-BE49-F238E27FC236}">
              <a16:creationId xmlns:a16="http://schemas.microsoft.com/office/drawing/2014/main" id="{00000000-0008-0000-0500-00003E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59" name="Text Box 15">
          <a:extLst>
            <a:ext uri="{FF2B5EF4-FFF2-40B4-BE49-F238E27FC236}">
              <a16:creationId xmlns:a16="http://schemas.microsoft.com/office/drawing/2014/main" id="{00000000-0008-0000-0500-00003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4160" name="Text Box 15">
          <a:extLst>
            <a:ext uri="{FF2B5EF4-FFF2-40B4-BE49-F238E27FC236}">
              <a16:creationId xmlns:a16="http://schemas.microsoft.com/office/drawing/2014/main" id="{00000000-0008-0000-0500-000040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8496"/>
    <xdr:sp macro="" textlink="">
      <xdr:nvSpPr>
        <xdr:cNvPr id="4161" name="Text Box 15">
          <a:extLst>
            <a:ext uri="{FF2B5EF4-FFF2-40B4-BE49-F238E27FC236}">
              <a16:creationId xmlns:a16="http://schemas.microsoft.com/office/drawing/2014/main" id="{00000000-0008-0000-0500-000041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62" name="Text Box 15">
          <a:extLst>
            <a:ext uri="{FF2B5EF4-FFF2-40B4-BE49-F238E27FC236}">
              <a16:creationId xmlns:a16="http://schemas.microsoft.com/office/drawing/2014/main" id="{00000000-0008-0000-0500-000042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4163" name="Text Box 15">
          <a:extLst>
            <a:ext uri="{FF2B5EF4-FFF2-40B4-BE49-F238E27FC236}">
              <a16:creationId xmlns:a16="http://schemas.microsoft.com/office/drawing/2014/main" id="{00000000-0008-0000-0500-000043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56743"/>
    <xdr:sp macro="" textlink="">
      <xdr:nvSpPr>
        <xdr:cNvPr id="4164" name="Text Box 15">
          <a:extLst>
            <a:ext uri="{FF2B5EF4-FFF2-40B4-BE49-F238E27FC236}">
              <a16:creationId xmlns:a16="http://schemas.microsoft.com/office/drawing/2014/main" id="{00000000-0008-0000-0500-000044100000}"/>
            </a:ext>
          </a:extLst>
        </xdr:cNvPr>
        <xdr:cNvSpPr txBox="1">
          <a:spLocks noChangeArrowheads="1"/>
        </xdr:cNvSpPr>
      </xdr:nvSpPr>
      <xdr:spPr bwMode="auto">
        <a:xfrm>
          <a:off x="4972050" y="24558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65" name="Text Box 15">
          <a:extLst>
            <a:ext uri="{FF2B5EF4-FFF2-40B4-BE49-F238E27FC236}">
              <a16:creationId xmlns:a16="http://schemas.microsoft.com/office/drawing/2014/main" id="{00000000-0008-0000-0500-000045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4166" name="Text Box 15">
          <a:extLst>
            <a:ext uri="{FF2B5EF4-FFF2-40B4-BE49-F238E27FC236}">
              <a16:creationId xmlns:a16="http://schemas.microsoft.com/office/drawing/2014/main" id="{00000000-0008-0000-0500-000046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67" name="Text Box 15">
          <a:extLst>
            <a:ext uri="{FF2B5EF4-FFF2-40B4-BE49-F238E27FC236}">
              <a16:creationId xmlns:a16="http://schemas.microsoft.com/office/drawing/2014/main" id="{00000000-0008-0000-0500-000047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68" name="Text Box 15">
          <a:extLst>
            <a:ext uri="{FF2B5EF4-FFF2-40B4-BE49-F238E27FC236}">
              <a16:creationId xmlns:a16="http://schemas.microsoft.com/office/drawing/2014/main" id="{00000000-0008-0000-0500-000048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69" name="Text Box 15">
          <a:extLst>
            <a:ext uri="{FF2B5EF4-FFF2-40B4-BE49-F238E27FC236}">
              <a16:creationId xmlns:a16="http://schemas.microsoft.com/office/drawing/2014/main" id="{00000000-0008-0000-0500-000049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0" name="Text Box 15">
          <a:extLst>
            <a:ext uri="{FF2B5EF4-FFF2-40B4-BE49-F238E27FC236}">
              <a16:creationId xmlns:a16="http://schemas.microsoft.com/office/drawing/2014/main" id="{00000000-0008-0000-0500-00004A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1" name="Text Box 15">
          <a:extLst>
            <a:ext uri="{FF2B5EF4-FFF2-40B4-BE49-F238E27FC236}">
              <a16:creationId xmlns:a16="http://schemas.microsoft.com/office/drawing/2014/main" id="{00000000-0008-0000-0500-00004B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2" name="Text Box 15">
          <a:extLst>
            <a:ext uri="{FF2B5EF4-FFF2-40B4-BE49-F238E27FC236}">
              <a16:creationId xmlns:a16="http://schemas.microsoft.com/office/drawing/2014/main" id="{00000000-0008-0000-0500-00004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3" name="Text Box 15">
          <a:extLst>
            <a:ext uri="{FF2B5EF4-FFF2-40B4-BE49-F238E27FC236}">
              <a16:creationId xmlns:a16="http://schemas.microsoft.com/office/drawing/2014/main" id="{00000000-0008-0000-0500-00004D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4" name="Text Box 15">
          <a:extLst>
            <a:ext uri="{FF2B5EF4-FFF2-40B4-BE49-F238E27FC236}">
              <a16:creationId xmlns:a16="http://schemas.microsoft.com/office/drawing/2014/main" id="{00000000-0008-0000-0500-00004E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5" name="Text Box 15">
          <a:extLst>
            <a:ext uri="{FF2B5EF4-FFF2-40B4-BE49-F238E27FC236}">
              <a16:creationId xmlns:a16="http://schemas.microsoft.com/office/drawing/2014/main" id="{00000000-0008-0000-0500-00004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6" name="Text Box 15">
          <a:extLst>
            <a:ext uri="{FF2B5EF4-FFF2-40B4-BE49-F238E27FC236}">
              <a16:creationId xmlns:a16="http://schemas.microsoft.com/office/drawing/2014/main" id="{00000000-0008-0000-0500-000050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77" name="Text Box 15">
          <a:extLst>
            <a:ext uri="{FF2B5EF4-FFF2-40B4-BE49-F238E27FC236}">
              <a16:creationId xmlns:a16="http://schemas.microsoft.com/office/drawing/2014/main" id="{00000000-0008-0000-0500-000051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78" name="Text Box 15">
          <a:extLst>
            <a:ext uri="{FF2B5EF4-FFF2-40B4-BE49-F238E27FC236}">
              <a16:creationId xmlns:a16="http://schemas.microsoft.com/office/drawing/2014/main" id="{00000000-0008-0000-0500-000052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79" name="Text Box 15">
          <a:extLst>
            <a:ext uri="{FF2B5EF4-FFF2-40B4-BE49-F238E27FC236}">
              <a16:creationId xmlns:a16="http://schemas.microsoft.com/office/drawing/2014/main" id="{00000000-0008-0000-0500-000053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0" name="Text Box 15">
          <a:extLst>
            <a:ext uri="{FF2B5EF4-FFF2-40B4-BE49-F238E27FC236}">
              <a16:creationId xmlns:a16="http://schemas.microsoft.com/office/drawing/2014/main" id="{00000000-0008-0000-0500-000054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1" name="Text Box 15">
          <a:extLst>
            <a:ext uri="{FF2B5EF4-FFF2-40B4-BE49-F238E27FC236}">
              <a16:creationId xmlns:a16="http://schemas.microsoft.com/office/drawing/2014/main" id="{00000000-0008-0000-0500-000055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2" name="Text Box 15">
          <a:extLst>
            <a:ext uri="{FF2B5EF4-FFF2-40B4-BE49-F238E27FC236}">
              <a16:creationId xmlns:a16="http://schemas.microsoft.com/office/drawing/2014/main" id="{00000000-0008-0000-0500-000056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3" name="Text Box 15">
          <a:extLst>
            <a:ext uri="{FF2B5EF4-FFF2-40B4-BE49-F238E27FC236}">
              <a16:creationId xmlns:a16="http://schemas.microsoft.com/office/drawing/2014/main" id="{00000000-0008-0000-0500-000057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4" name="Text Box 15">
          <a:extLst>
            <a:ext uri="{FF2B5EF4-FFF2-40B4-BE49-F238E27FC236}">
              <a16:creationId xmlns:a16="http://schemas.microsoft.com/office/drawing/2014/main" id="{00000000-0008-0000-0500-000058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5" name="Text Box 15">
          <a:extLst>
            <a:ext uri="{FF2B5EF4-FFF2-40B4-BE49-F238E27FC236}">
              <a16:creationId xmlns:a16="http://schemas.microsoft.com/office/drawing/2014/main" id="{00000000-0008-0000-0500-000059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6" name="Text Box 15">
          <a:extLst>
            <a:ext uri="{FF2B5EF4-FFF2-40B4-BE49-F238E27FC236}">
              <a16:creationId xmlns:a16="http://schemas.microsoft.com/office/drawing/2014/main" id="{00000000-0008-0000-0500-00005A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7" name="Text Box 15">
          <a:extLst>
            <a:ext uri="{FF2B5EF4-FFF2-40B4-BE49-F238E27FC236}">
              <a16:creationId xmlns:a16="http://schemas.microsoft.com/office/drawing/2014/main" id="{00000000-0008-0000-0500-00005B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8" name="Text Box 15">
          <a:extLst>
            <a:ext uri="{FF2B5EF4-FFF2-40B4-BE49-F238E27FC236}">
              <a16:creationId xmlns:a16="http://schemas.microsoft.com/office/drawing/2014/main" id="{00000000-0008-0000-0500-00005C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9" name="Text Box 15">
          <a:extLst>
            <a:ext uri="{FF2B5EF4-FFF2-40B4-BE49-F238E27FC236}">
              <a16:creationId xmlns:a16="http://schemas.microsoft.com/office/drawing/2014/main" id="{00000000-0008-0000-0500-00005D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8496"/>
    <xdr:sp macro="" textlink="">
      <xdr:nvSpPr>
        <xdr:cNvPr id="4190" name="Text Box 15">
          <a:extLst>
            <a:ext uri="{FF2B5EF4-FFF2-40B4-BE49-F238E27FC236}">
              <a16:creationId xmlns:a16="http://schemas.microsoft.com/office/drawing/2014/main" id="{00000000-0008-0000-0500-00005E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91" name="Text Box 15">
          <a:extLst>
            <a:ext uri="{FF2B5EF4-FFF2-40B4-BE49-F238E27FC236}">
              <a16:creationId xmlns:a16="http://schemas.microsoft.com/office/drawing/2014/main" id="{00000000-0008-0000-0500-00005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192" name="Text Box 15">
          <a:extLst>
            <a:ext uri="{FF2B5EF4-FFF2-40B4-BE49-F238E27FC236}">
              <a16:creationId xmlns:a16="http://schemas.microsoft.com/office/drawing/2014/main" id="{00000000-0008-0000-0500-000060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8496"/>
    <xdr:sp macro="" textlink="">
      <xdr:nvSpPr>
        <xdr:cNvPr id="4193" name="Text Box 15">
          <a:extLst>
            <a:ext uri="{FF2B5EF4-FFF2-40B4-BE49-F238E27FC236}">
              <a16:creationId xmlns:a16="http://schemas.microsoft.com/office/drawing/2014/main" id="{00000000-0008-0000-0500-000061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94" name="Text Box 15">
          <a:extLst>
            <a:ext uri="{FF2B5EF4-FFF2-40B4-BE49-F238E27FC236}">
              <a16:creationId xmlns:a16="http://schemas.microsoft.com/office/drawing/2014/main" id="{00000000-0008-0000-0500-00006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195" name="Text Box 15">
          <a:extLst>
            <a:ext uri="{FF2B5EF4-FFF2-40B4-BE49-F238E27FC236}">
              <a16:creationId xmlns:a16="http://schemas.microsoft.com/office/drawing/2014/main" id="{00000000-0008-0000-0500-000063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56743"/>
    <xdr:sp macro="" textlink="">
      <xdr:nvSpPr>
        <xdr:cNvPr id="4196" name="Text Box 15">
          <a:extLst>
            <a:ext uri="{FF2B5EF4-FFF2-40B4-BE49-F238E27FC236}">
              <a16:creationId xmlns:a16="http://schemas.microsoft.com/office/drawing/2014/main" id="{00000000-0008-0000-0500-000064100000}"/>
            </a:ext>
          </a:extLst>
        </xdr:cNvPr>
        <xdr:cNvSpPr txBox="1">
          <a:spLocks noChangeArrowheads="1"/>
        </xdr:cNvSpPr>
      </xdr:nvSpPr>
      <xdr:spPr bwMode="auto">
        <a:xfrm>
          <a:off x="4972050" y="26806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97" name="Text Box 15">
          <a:extLst>
            <a:ext uri="{FF2B5EF4-FFF2-40B4-BE49-F238E27FC236}">
              <a16:creationId xmlns:a16="http://schemas.microsoft.com/office/drawing/2014/main" id="{00000000-0008-0000-0500-00006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198" name="Text Box 15">
          <a:extLst>
            <a:ext uri="{FF2B5EF4-FFF2-40B4-BE49-F238E27FC236}">
              <a16:creationId xmlns:a16="http://schemas.microsoft.com/office/drawing/2014/main" id="{00000000-0008-0000-0500-000066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99" name="Text Box 15">
          <a:extLst>
            <a:ext uri="{FF2B5EF4-FFF2-40B4-BE49-F238E27FC236}">
              <a16:creationId xmlns:a16="http://schemas.microsoft.com/office/drawing/2014/main" id="{00000000-0008-0000-0500-000067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0" name="Text Box 15">
          <a:extLst>
            <a:ext uri="{FF2B5EF4-FFF2-40B4-BE49-F238E27FC236}">
              <a16:creationId xmlns:a16="http://schemas.microsoft.com/office/drawing/2014/main" id="{00000000-0008-0000-0500-00006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1" name="Text Box 15">
          <a:extLst>
            <a:ext uri="{FF2B5EF4-FFF2-40B4-BE49-F238E27FC236}">
              <a16:creationId xmlns:a16="http://schemas.microsoft.com/office/drawing/2014/main" id="{00000000-0008-0000-0500-000069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2" name="Text Box 15">
          <a:extLst>
            <a:ext uri="{FF2B5EF4-FFF2-40B4-BE49-F238E27FC236}">
              <a16:creationId xmlns:a16="http://schemas.microsoft.com/office/drawing/2014/main" id="{00000000-0008-0000-0500-00006A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3" name="Text Box 15">
          <a:extLst>
            <a:ext uri="{FF2B5EF4-FFF2-40B4-BE49-F238E27FC236}">
              <a16:creationId xmlns:a16="http://schemas.microsoft.com/office/drawing/2014/main" id="{00000000-0008-0000-0500-00006B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4" name="Text Box 15">
          <a:extLst>
            <a:ext uri="{FF2B5EF4-FFF2-40B4-BE49-F238E27FC236}">
              <a16:creationId xmlns:a16="http://schemas.microsoft.com/office/drawing/2014/main" id="{00000000-0008-0000-0500-00006C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5" name="Text Box 15">
          <a:extLst>
            <a:ext uri="{FF2B5EF4-FFF2-40B4-BE49-F238E27FC236}">
              <a16:creationId xmlns:a16="http://schemas.microsoft.com/office/drawing/2014/main" id="{00000000-0008-0000-0500-00006D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6" name="Text Box 15">
          <a:extLst>
            <a:ext uri="{FF2B5EF4-FFF2-40B4-BE49-F238E27FC236}">
              <a16:creationId xmlns:a16="http://schemas.microsoft.com/office/drawing/2014/main" id="{00000000-0008-0000-0500-00006E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7" name="Text Box 15">
          <a:extLst>
            <a:ext uri="{FF2B5EF4-FFF2-40B4-BE49-F238E27FC236}">
              <a16:creationId xmlns:a16="http://schemas.microsoft.com/office/drawing/2014/main" id="{00000000-0008-0000-0500-00006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8" name="Text Box 15">
          <a:extLst>
            <a:ext uri="{FF2B5EF4-FFF2-40B4-BE49-F238E27FC236}">
              <a16:creationId xmlns:a16="http://schemas.microsoft.com/office/drawing/2014/main" id="{00000000-0008-0000-0500-000070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9" name="Text Box 15">
          <a:extLst>
            <a:ext uri="{FF2B5EF4-FFF2-40B4-BE49-F238E27FC236}">
              <a16:creationId xmlns:a16="http://schemas.microsoft.com/office/drawing/2014/main" id="{00000000-0008-0000-0500-000071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10" name="Text Box 15">
          <a:extLst>
            <a:ext uri="{FF2B5EF4-FFF2-40B4-BE49-F238E27FC236}">
              <a16:creationId xmlns:a16="http://schemas.microsoft.com/office/drawing/2014/main" id="{00000000-0008-0000-0500-00007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11" name="Text Box 15">
          <a:extLst>
            <a:ext uri="{FF2B5EF4-FFF2-40B4-BE49-F238E27FC236}">
              <a16:creationId xmlns:a16="http://schemas.microsoft.com/office/drawing/2014/main" id="{00000000-0008-0000-0500-000073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4212" name="Text Box 15">
          <a:extLst>
            <a:ext uri="{FF2B5EF4-FFF2-40B4-BE49-F238E27FC236}">
              <a16:creationId xmlns:a16="http://schemas.microsoft.com/office/drawing/2014/main" id="{00000000-0008-0000-0500-000074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13" name="Text Box 15">
          <a:extLst>
            <a:ext uri="{FF2B5EF4-FFF2-40B4-BE49-F238E27FC236}">
              <a16:creationId xmlns:a16="http://schemas.microsoft.com/office/drawing/2014/main" id="{00000000-0008-0000-0500-00007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4214" name="Text Box 15">
          <a:extLst>
            <a:ext uri="{FF2B5EF4-FFF2-40B4-BE49-F238E27FC236}">
              <a16:creationId xmlns:a16="http://schemas.microsoft.com/office/drawing/2014/main" id="{00000000-0008-0000-0500-000076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4215" name="Text Box 15">
          <a:extLst>
            <a:ext uri="{FF2B5EF4-FFF2-40B4-BE49-F238E27FC236}">
              <a16:creationId xmlns:a16="http://schemas.microsoft.com/office/drawing/2014/main" id="{00000000-0008-0000-0500-000077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16" name="Text Box 15">
          <a:extLst>
            <a:ext uri="{FF2B5EF4-FFF2-40B4-BE49-F238E27FC236}">
              <a16:creationId xmlns:a16="http://schemas.microsoft.com/office/drawing/2014/main" id="{00000000-0008-0000-0500-00007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4217" name="Text Box 15">
          <a:extLst>
            <a:ext uri="{FF2B5EF4-FFF2-40B4-BE49-F238E27FC236}">
              <a16:creationId xmlns:a16="http://schemas.microsoft.com/office/drawing/2014/main" id="{00000000-0008-0000-0500-000079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56743"/>
    <xdr:sp macro="" textlink="">
      <xdr:nvSpPr>
        <xdr:cNvPr id="4218" name="Text Box 15">
          <a:extLst>
            <a:ext uri="{FF2B5EF4-FFF2-40B4-BE49-F238E27FC236}">
              <a16:creationId xmlns:a16="http://schemas.microsoft.com/office/drawing/2014/main" id="{00000000-0008-0000-0500-00007A100000}"/>
            </a:ext>
          </a:extLst>
        </xdr:cNvPr>
        <xdr:cNvSpPr txBox="1">
          <a:spLocks noChangeArrowheads="1"/>
        </xdr:cNvSpPr>
      </xdr:nvSpPr>
      <xdr:spPr bwMode="auto">
        <a:xfrm>
          <a:off x="4972050" y="26806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19" name="Text Box 15">
          <a:extLst>
            <a:ext uri="{FF2B5EF4-FFF2-40B4-BE49-F238E27FC236}">
              <a16:creationId xmlns:a16="http://schemas.microsoft.com/office/drawing/2014/main" id="{00000000-0008-0000-0500-00007B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4220" name="Text Box 15">
          <a:extLst>
            <a:ext uri="{FF2B5EF4-FFF2-40B4-BE49-F238E27FC236}">
              <a16:creationId xmlns:a16="http://schemas.microsoft.com/office/drawing/2014/main" id="{00000000-0008-0000-0500-00007C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1" name="Text Box 15">
          <a:extLst>
            <a:ext uri="{FF2B5EF4-FFF2-40B4-BE49-F238E27FC236}">
              <a16:creationId xmlns:a16="http://schemas.microsoft.com/office/drawing/2014/main" id="{00000000-0008-0000-0500-00007D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2" name="Text Box 15">
          <a:extLst>
            <a:ext uri="{FF2B5EF4-FFF2-40B4-BE49-F238E27FC236}">
              <a16:creationId xmlns:a16="http://schemas.microsoft.com/office/drawing/2014/main" id="{00000000-0008-0000-0500-00007E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3" name="Text Box 15">
          <a:extLst>
            <a:ext uri="{FF2B5EF4-FFF2-40B4-BE49-F238E27FC236}">
              <a16:creationId xmlns:a16="http://schemas.microsoft.com/office/drawing/2014/main" id="{00000000-0008-0000-0500-00007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4" name="Text Box 15">
          <a:extLst>
            <a:ext uri="{FF2B5EF4-FFF2-40B4-BE49-F238E27FC236}">
              <a16:creationId xmlns:a16="http://schemas.microsoft.com/office/drawing/2014/main" id="{00000000-0008-0000-0500-000080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5" name="Text Box 15">
          <a:extLst>
            <a:ext uri="{FF2B5EF4-FFF2-40B4-BE49-F238E27FC236}">
              <a16:creationId xmlns:a16="http://schemas.microsoft.com/office/drawing/2014/main" id="{00000000-0008-0000-0500-000081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6" name="Text Box 15">
          <a:extLst>
            <a:ext uri="{FF2B5EF4-FFF2-40B4-BE49-F238E27FC236}">
              <a16:creationId xmlns:a16="http://schemas.microsoft.com/office/drawing/2014/main" id="{00000000-0008-0000-0500-00008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7" name="Text Box 15">
          <a:extLst>
            <a:ext uri="{FF2B5EF4-FFF2-40B4-BE49-F238E27FC236}">
              <a16:creationId xmlns:a16="http://schemas.microsoft.com/office/drawing/2014/main" id="{00000000-0008-0000-0500-000083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8" name="Text Box 15">
          <a:extLst>
            <a:ext uri="{FF2B5EF4-FFF2-40B4-BE49-F238E27FC236}">
              <a16:creationId xmlns:a16="http://schemas.microsoft.com/office/drawing/2014/main" id="{00000000-0008-0000-0500-000084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9" name="Text Box 15">
          <a:extLst>
            <a:ext uri="{FF2B5EF4-FFF2-40B4-BE49-F238E27FC236}">
              <a16:creationId xmlns:a16="http://schemas.microsoft.com/office/drawing/2014/main" id="{00000000-0008-0000-0500-00008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0" name="Text Box 15">
          <a:extLst>
            <a:ext uri="{FF2B5EF4-FFF2-40B4-BE49-F238E27FC236}">
              <a16:creationId xmlns:a16="http://schemas.microsoft.com/office/drawing/2014/main" id="{00000000-0008-0000-0500-000086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1" name="Text Box 15">
          <a:extLst>
            <a:ext uri="{FF2B5EF4-FFF2-40B4-BE49-F238E27FC236}">
              <a16:creationId xmlns:a16="http://schemas.microsoft.com/office/drawing/2014/main" id="{00000000-0008-0000-0500-000087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2" name="Text Box 15">
          <a:extLst>
            <a:ext uri="{FF2B5EF4-FFF2-40B4-BE49-F238E27FC236}">
              <a16:creationId xmlns:a16="http://schemas.microsoft.com/office/drawing/2014/main" id="{00000000-0008-0000-0500-00008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3" name="Text Box 15">
          <a:extLst>
            <a:ext uri="{FF2B5EF4-FFF2-40B4-BE49-F238E27FC236}">
              <a16:creationId xmlns:a16="http://schemas.microsoft.com/office/drawing/2014/main" id="{00000000-0008-0000-0500-000089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4" name="Text Box 15">
          <a:extLst>
            <a:ext uri="{FF2B5EF4-FFF2-40B4-BE49-F238E27FC236}">
              <a16:creationId xmlns:a16="http://schemas.microsoft.com/office/drawing/2014/main" id="{00000000-0008-0000-0500-00008A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5" name="Text Box 15">
          <a:extLst>
            <a:ext uri="{FF2B5EF4-FFF2-40B4-BE49-F238E27FC236}">
              <a16:creationId xmlns:a16="http://schemas.microsoft.com/office/drawing/2014/main" id="{00000000-0008-0000-0500-00008B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6" name="Text Box 15">
          <a:extLst>
            <a:ext uri="{FF2B5EF4-FFF2-40B4-BE49-F238E27FC236}">
              <a16:creationId xmlns:a16="http://schemas.microsoft.com/office/drawing/2014/main" id="{00000000-0008-0000-0500-00008C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7" name="Text Box 15">
          <a:extLst>
            <a:ext uri="{FF2B5EF4-FFF2-40B4-BE49-F238E27FC236}">
              <a16:creationId xmlns:a16="http://schemas.microsoft.com/office/drawing/2014/main" id="{00000000-0008-0000-0500-00008D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8" name="Text Box 15">
          <a:extLst>
            <a:ext uri="{FF2B5EF4-FFF2-40B4-BE49-F238E27FC236}">
              <a16:creationId xmlns:a16="http://schemas.microsoft.com/office/drawing/2014/main" id="{00000000-0008-0000-0500-00008E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9" name="Text Box 15">
          <a:extLst>
            <a:ext uri="{FF2B5EF4-FFF2-40B4-BE49-F238E27FC236}">
              <a16:creationId xmlns:a16="http://schemas.microsoft.com/office/drawing/2014/main" id="{00000000-0008-0000-0500-00008F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0" name="Text Box 15">
          <a:extLst>
            <a:ext uri="{FF2B5EF4-FFF2-40B4-BE49-F238E27FC236}">
              <a16:creationId xmlns:a16="http://schemas.microsoft.com/office/drawing/2014/main" id="{00000000-0008-0000-0500-000090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1" name="Text Box 15">
          <a:extLst>
            <a:ext uri="{FF2B5EF4-FFF2-40B4-BE49-F238E27FC236}">
              <a16:creationId xmlns:a16="http://schemas.microsoft.com/office/drawing/2014/main" id="{00000000-0008-0000-0500-000091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2" name="Text Box 15">
          <a:extLst>
            <a:ext uri="{FF2B5EF4-FFF2-40B4-BE49-F238E27FC236}">
              <a16:creationId xmlns:a16="http://schemas.microsoft.com/office/drawing/2014/main" id="{00000000-0008-0000-0500-000092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3" name="Text Box 15">
          <a:extLst>
            <a:ext uri="{FF2B5EF4-FFF2-40B4-BE49-F238E27FC236}">
              <a16:creationId xmlns:a16="http://schemas.microsoft.com/office/drawing/2014/main" id="{00000000-0008-0000-0500-000093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4" name="Text Box 15">
          <a:extLst>
            <a:ext uri="{FF2B5EF4-FFF2-40B4-BE49-F238E27FC236}">
              <a16:creationId xmlns:a16="http://schemas.microsoft.com/office/drawing/2014/main" id="{00000000-0008-0000-0500-000094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5" name="Text Box 15">
          <a:extLst>
            <a:ext uri="{FF2B5EF4-FFF2-40B4-BE49-F238E27FC236}">
              <a16:creationId xmlns:a16="http://schemas.microsoft.com/office/drawing/2014/main" id="{00000000-0008-0000-0500-000095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6" name="Text Box 15">
          <a:extLst>
            <a:ext uri="{FF2B5EF4-FFF2-40B4-BE49-F238E27FC236}">
              <a16:creationId xmlns:a16="http://schemas.microsoft.com/office/drawing/2014/main" id="{00000000-0008-0000-0500-000096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7" name="Text Box 15">
          <a:extLst>
            <a:ext uri="{FF2B5EF4-FFF2-40B4-BE49-F238E27FC236}">
              <a16:creationId xmlns:a16="http://schemas.microsoft.com/office/drawing/2014/main" id="{00000000-0008-0000-0500-000097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8" name="Text Box 15">
          <a:extLst>
            <a:ext uri="{FF2B5EF4-FFF2-40B4-BE49-F238E27FC236}">
              <a16:creationId xmlns:a16="http://schemas.microsoft.com/office/drawing/2014/main" id="{00000000-0008-0000-0500-000098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9" name="Text Box 15">
          <a:extLst>
            <a:ext uri="{FF2B5EF4-FFF2-40B4-BE49-F238E27FC236}">
              <a16:creationId xmlns:a16="http://schemas.microsoft.com/office/drawing/2014/main" id="{00000000-0008-0000-0500-000099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8496"/>
    <xdr:sp macro="" textlink="">
      <xdr:nvSpPr>
        <xdr:cNvPr id="4250" name="Text Box 15">
          <a:extLst>
            <a:ext uri="{FF2B5EF4-FFF2-40B4-BE49-F238E27FC236}">
              <a16:creationId xmlns:a16="http://schemas.microsoft.com/office/drawing/2014/main" id="{00000000-0008-0000-0500-00009A100000}"/>
            </a:ext>
          </a:extLst>
        </xdr:cNvPr>
        <xdr:cNvSpPr txBox="1">
          <a:spLocks noChangeArrowheads="1"/>
        </xdr:cNvSpPr>
      </xdr:nvSpPr>
      <xdr:spPr bwMode="auto">
        <a:xfrm>
          <a:off x="4972050" y="29054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1" name="Text Box 15">
          <a:extLst>
            <a:ext uri="{FF2B5EF4-FFF2-40B4-BE49-F238E27FC236}">
              <a16:creationId xmlns:a16="http://schemas.microsoft.com/office/drawing/2014/main" id="{00000000-0008-0000-0500-00009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4252" name="Text Box 15">
          <a:extLst>
            <a:ext uri="{FF2B5EF4-FFF2-40B4-BE49-F238E27FC236}">
              <a16:creationId xmlns:a16="http://schemas.microsoft.com/office/drawing/2014/main" id="{00000000-0008-0000-0500-00009C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56743"/>
    <xdr:sp macro="" textlink="">
      <xdr:nvSpPr>
        <xdr:cNvPr id="4253" name="Text Box 15">
          <a:extLst>
            <a:ext uri="{FF2B5EF4-FFF2-40B4-BE49-F238E27FC236}">
              <a16:creationId xmlns:a16="http://schemas.microsoft.com/office/drawing/2014/main" id="{00000000-0008-0000-0500-00009D100000}"/>
            </a:ext>
          </a:extLst>
        </xdr:cNvPr>
        <xdr:cNvSpPr txBox="1">
          <a:spLocks noChangeArrowheads="1"/>
        </xdr:cNvSpPr>
      </xdr:nvSpPr>
      <xdr:spPr bwMode="auto">
        <a:xfrm>
          <a:off x="4972050" y="29054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4" name="Text Box 15">
          <a:extLst>
            <a:ext uri="{FF2B5EF4-FFF2-40B4-BE49-F238E27FC236}">
              <a16:creationId xmlns:a16="http://schemas.microsoft.com/office/drawing/2014/main" id="{00000000-0008-0000-0500-00009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4255" name="Text Box 15">
          <a:extLst>
            <a:ext uri="{FF2B5EF4-FFF2-40B4-BE49-F238E27FC236}">
              <a16:creationId xmlns:a16="http://schemas.microsoft.com/office/drawing/2014/main" id="{00000000-0008-0000-0500-00009F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6" name="Text Box 15">
          <a:extLst>
            <a:ext uri="{FF2B5EF4-FFF2-40B4-BE49-F238E27FC236}">
              <a16:creationId xmlns:a16="http://schemas.microsoft.com/office/drawing/2014/main" id="{00000000-0008-0000-0500-0000A0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7" name="Text Box 15">
          <a:extLst>
            <a:ext uri="{FF2B5EF4-FFF2-40B4-BE49-F238E27FC236}">
              <a16:creationId xmlns:a16="http://schemas.microsoft.com/office/drawing/2014/main" id="{00000000-0008-0000-0500-0000A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8" name="Text Box 15">
          <a:extLst>
            <a:ext uri="{FF2B5EF4-FFF2-40B4-BE49-F238E27FC236}">
              <a16:creationId xmlns:a16="http://schemas.microsoft.com/office/drawing/2014/main" id="{00000000-0008-0000-0500-0000A2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9" name="Text Box 15">
          <a:extLst>
            <a:ext uri="{FF2B5EF4-FFF2-40B4-BE49-F238E27FC236}">
              <a16:creationId xmlns:a16="http://schemas.microsoft.com/office/drawing/2014/main" id="{00000000-0008-0000-0500-0000A3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0" name="Text Box 15">
          <a:extLst>
            <a:ext uri="{FF2B5EF4-FFF2-40B4-BE49-F238E27FC236}">
              <a16:creationId xmlns:a16="http://schemas.microsoft.com/office/drawing/2014/main" id="{00000000-0008-0000-0500-0000A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1" name="Text Box 15">
          <a:extLst>
            <a:ext uri="{FF2B5EF4-FFF2-40B4-BE49-F238E27FC236}">
              <a16:creationId xmlns:a16="http://schemas.microsoft.com/office/drawing/2014/main" id="{00000000-0008-0000-0500-0000A5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2" name="Text Box 15">
          <a:extLst>
            <a:ext uri="{FF2B5EF4-FFF2-40B4-BE49-F238E27FC236}">
              <a16:creationId xmlns:a16="http://schemas.microsoft.com/office/drawing/2014/main" id="{00000000-0008-0000-0500-0000A6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3" name="Text Box 15">
          <a:extLst>
            <a:ext uri="{FF2B5EF4-FFF2-40B4-BE49-F238E27FC236}">
              <a16:creationId xmlns:a16="http://schemas.microsoft.com/office/drawing/2014/main" id="{00000000-0008-0000-0500-0000A7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4" name="Text Box 15">
          <a:extLst>
            <a:ext uri="{FF2B5EF4-FFF2-40B4-BE49-F238E27FC236}">
              <a16:creationId xmlns:a16="http://schemas.microsoft.com/office/drawing/2014/main" id="{00000000-0008-0000-0500-0000A8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5" name="Text Box 15">
          <a:extLst>
            <a:ext uri="{FF2B5EF4-FFF2-40B4-BE49-F238E27FC236}">
              <a16:creationId xmlns:a16="http://schemas.microsoft.com/office/drawing/2014/main" id="{00000000-0008-0000-0500-0000A9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6" name="Text Box 15">
          <a:extLst>
            <a:ext uri="{FF2B5EF4-FFF2-40B4-BE49-F238E27FC236}">
              <a16:creationId xmlns:a16="http://schemas.microsoft.com/office/drawing/2014/main" id="{00000000-0008-0000-0500-0000AA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7" name="Text Box 15">
          <a:extLst>
            <a:ext uri="{FF2B5EF4-FFF2-40B4-BE49-F238E27FC236}">
              <a16:creationId xmlns:a16="http://schemas.microsoft.com/office/drawing/2014/main" id="{00000000-0008-0000-0500-0000A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8" name="Text Box 15">
          <a:extLst>
            <a:ext uri="{FF2B5EF4-FFF2-40B4-BE49-F238E27FC236}">
              <a16:creationId xmlns:a16="http://schemas.microsoft.com/office/drawing/2014/main" id="{00000000-0008-0000-0500-0000AC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9" name="Text Box 15">
          <a:extLst>
            <a:ext uri="{FF2B5EF4-FFF2-40B4-BE49-F238E27FC236}">
              <a16:creationId xmlns:a16="http://schemas.microsoft.com/office/drawing/2014/main" id="{00000000-0008-0000-0500-0000AD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0" name="Text Box 15">
          <a:extLst>
            <a:ext uri="{FF2B5EF4-FFF2-40B4-BE49-F238E27FC236}">
              <a16:creationId xmlns:a16="http://schemas.microsoft.com/office/drawing/2014/main" id="{00000000-0008-0000-0500-0000A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1" name="Text Box 15">
          <a:extLst>
            <a:ext uri="{FF2B5EF4-FFF2-40B4-BE49-F238E27FC236}">
              <a16:creationId xmlns:a16="http://schemas.microsoft.com/office/drawing/2014/main" id="{00000000-0008-0000-0500-0000AF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8496"/>
    <xdr:sp macro="" textlink="">
      <xdr:nvSpPr>
        <xdr:cNvPr id="4272" name="Text Box 15">
          <a:extLst>
            <a:ext uri="{FF2B5EF4-FFF2-40B4-BE49-F238E27FC236}">
              <a16:creationId xmlns:a16="http://schemas.microsoft.com/office/drawing/2014/main" id="{00000000-0008-0000-0500-0000B0100000}"/>
            </a:ext>
          </a:extLst>
        </xdr:cNvPr>
        <xdr:cNvSpPr txBox="1">
          <a:spLocks noChangeArrowheads="1"/>
        </xdr:cNvSpPr>
      </xdr:nvSpPr>
      <xdr:spPr bwMode="auto">
        <a:xfrm>
          <a:off x="4972050" y="29054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73" name="Text Box 15">
          <a:extLst>
            <a:ext uri="{FF2B5EF4-FFF2-40B4-BE49-F238E27FC236}">
              <a16:creationId xmlns:a16="http://schemas.microsoft.com/office/drawing/2014/main" id="{00000000-0008-0000-0500-0000B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4274" name="Text Box 15">
          <a:extLst>
            <a:ext uri="{FF2B5EF4-FFF2-40B4-BE49-F238E27FC236}">
              <a16:creationId xmlns:a16="http://schemas.microsoft.com/office/drawing/2014/main" id="{00000000-0008-0000-0500-0000B2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56743"/>
    <xdr:sp macro="" textlink="">
      <xdr:nvSpPr>
        <xdr:cNvPr id="4275" name="Text Box 15">
          <a:extLst>
            <a:ext uri="{FF2B5EF4-FFF2-40B4-BE49-F238E27FC236}">
              <a16:creationId xmlns:a16="http://schemas.microsoft.com/office/drawing/2014/main" id="{00000000-0008-0000-0500-0000B3100000}"/>
            </a:ext>
          </a:extLst>
        </xdr:cNvPr>
        <xdr:cNvSpPr txBox="1">
          <a:spLocks noChangeArrowheads="1"/>
        </xdr:cNvSpPr>
      </xdr:nvSpPr>
      <xdr:spPr bwMode="auto">
        <a:xfrm>
          <a:off x="4972050" y="29054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76" name="Text Box 15">
          <a:extLst>
            <a:ext uri="{FF2B5EF4-FFF2-40B4-BE49-F238E27FC236}">
              <a16:creationId xmlns:a16="http://schemas.microsoft.com/office/drawing/2014/main" id="{00000000-0008-0000-0500-0000B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4277" name="Text Box 15">
          <a:extLst>
            <a:ext uri="{FF2B5EF4-FFF2-40B4-BE49-F238E27FC236}">
              <a16:creationId xmlns:a16="http://schemas.microsoft.com/office/drawing/2014/main" id="{00000000-0008-0000-0500-0000B5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78" name="Text Box 15">
          <a:extLst>
            <a:ext uri="{FF2B5EF4-FFF2-40B4-BE49-F238E27FC236}">
              <a16:creationId xmlns:a16="http://schemas.microsoft.com/office/drawing/2014/main" id="{00000000-0008-0000-0500-0000B6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79" name="Text Box 15">
          <a:extLst>
            <a:ext uri="{FF2B5EF4-FFF2-40B4-BE49-F238E27FC236}">
              <a16:creationId xmlns:a16="http://schemas.microsoft.com/office/drawing/2014/main" id="{00000000-0008-0000-0500-0000B7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0" name="Text Box 15">
          <a:extLst>
            <a:ext uri="{FF2B5EF4-FFF2-40B4-BE49-F238E27FC236}">
              <a16:creationId xmlns:a16="http://schemas.microsoft.com/office/drawing/2014/main" id="{00000000-0008-0000-0500-0000B8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1" name="Text Box 15">
          <a:extLst>
            <a:ext uri="{FF2B5EF4-FFF2-40B4-BE49-F238E27FC236}">
              <a16:creationId xmlns:a16="http://schemas.microsoft.com/office/drawing/2014/main" id="{00000000-0008-0000-0500-0000B9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2" name="Text Box 15">
          <a:extLst>
            <a:ext uri="{FF2B5EF4-FFF2-40B4-BE49-F238E27FC236}">
              <a16:creationId xmlns:a16="http://schemas.microsoft.com/office/drawing/2014/main" id="{00000000-0008-0000-0500-0000BA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3" name="Text Box 15">
          <a:extLst>
            <a:ext uri="{FF2B5EF4-FFF2-40B4-BE49-F238E27FC236}">
              <a16:creationId xmlns:a16="http://schemas.microsoft.com/office/drawing/2014/main" id="{00000000-0008-0000-0500-0000B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4" name="Text Box 15">
          <a:extLst>
            <a:ext uri="{FF2B5EF4-FFF2-40B4-BE49-F238E27FC236}">
              <a16:creationId xmlns:a16="http://schemas.microsoft.com/office/drawing/2014/main" id="{00000000-0008-0000-0500-0000BC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5" name="Text Box 15">
          <a:extLst>
            <a:ext uri="{FF2B5EF4-FFF2-40B4-BE49-F238E27FC236}">
              <a16:creationId xmlns:a16="http://schemas.microsoft.com/office/drawing/2014/main" id="{00000000-0008-0000-0500-0000BD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6" name="Text Box 15">
          <a:extLst>
            <a:ext uri="{FF2B5EF4-FFF2-40B4-BE49-F238E27FC236}">
              <a16:creationId xmlns:a16="http://schemas.microsoft.com/office/drawing/2014/main" id="{00000000-0008-0000-0500-0000B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7" name="Text Box 15">
          <a:extLst>
            <a:ext uri="{FF2B5EF4-FFF2-40B4-BE49-F238E27FC236}">
              <a16:creationId xmlns:a16="http://schemas.microsoft.com/office/drawing/2014/main" id="{00000000-0008-0000-0500-0000BF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8" name="Text Box 15">
          <a:extLst>
            <a:ext uri="{FF2B5EF4-FFF2-40B4-BE49-F238E27FC236}">
              <a16:creationId xmlns:a16="http://schemas.microsoft.com/office/drawing/2014/main" id="{00000000-0008-0000-0500-0000C0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9" name="Text Box 15">
          <a:extLst>
            <a:ext uri="{FF2B5EF4-FFF2-40B4-BE49-F238E27FC236}">
              <a16:creationId xmlns:a16="http://schemas.microsoft.com/office/drawing/2014/main" id="{00000000-0008-0000-0500-0000C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0" name="Text Box 15">
          <a:extLst>
            <a:ext uri="{FF2B5EF4-FFF2-40B4-BE49-F238E27FC236}">
              <a16:creationId xmlns:a16="http://schemas.microsoft.com/office/drawing/2014/main" id="{00000000-0008-0000-0500-0000C2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1" name="Text Box 15">
          <a:extLst>
            <a:ext uri="{FF2B5EF4-FFF2-40B4-BE49-F238E27FC236}">
              <a16:creationId xmlns:a16="http://schemas.microsoft.com/office/drawing/2014/main" id="{00000000-0008-0000-0500-0000C3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2" name="Text Box 15">
          <a:extLst>
            <a:ext uri="{FF2B5EF4-FFF2-40B4-BE49-F238E27FC236}">
              <a16:creationId xmlns:a16="http://schemas.microsoft.com/office/drawing/2014/main" id="{00000000-0008-0000-0500-0000C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3" name="Text Box 15">
          <a:extLst>
            <a:ext uri="{FF2B5EF4-FFF2-40B4-BE49-F238E27FC236}">
              <a16:creationId xmlns:a16="http://schemas.microsoft.com/office/drawing/2014/main" id="{00000000-0008-0000-0500-0000C5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4" name="Text Box 15">
          <a:extLst>
            <a:ext uri="{FF2B5EF4-FFF2-40B4-BE49-F238E27FC236}">
              <a16:creationId xmlns:a16="http://schemas.microsoft.com/office/drawing/2014/main" id="{00000000-0008-0000-0500-0000C6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5" name="Text Box 15">
          <a:extLst>
            <a:ext uri="{FF2B5EF4-FFF2-40B4-BE49-F238E27FC236}">
              <a16:creationId xmlns:a16="http://schemas.microsoft.com/office/drawing/2014/main" id="{00000000-0008-0000-0500-0000C7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6" name="Text Box 15">
          <a:extLst>
            <a:ext uri="{FF2B5EF4-FFF2-40B4-BE49-F238E27FC236}">
              <a16:creationId xmlns:a16="http://schemas.microsoft.com/office/drawing/2014/main" id="{00000000-0008-0000-0500-0000C8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7" name="Text Box 15">
          <a:extLst>
            <a:ext uri="{FF2B5EF4-FFF2-40B4-BE49-F238E27FC236}">
              <a16:creationId xmlns:a16="http://schemas.microsoft.com/office/drawing/2014/main" id="{00000000-0008-0000-0500-0000C9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8" name="Text Box 15">
          <a:extLst>
            <a:ext uri="{FF2B5EF4-FFF2-40B4-BE49-F238E27FC236}">
              <a16:creationId xmlns:a16="http://schemas.microsoft.com/office/drawing/2014/main" id="{00000000-0008-0000-0500-0000CA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9" name="Text Box 15">
          <a:extLst>
            <a:ext uri="{FF2B5EF4-FFF2-40B4-BE49-F238E27FC236}">
              <a16:creationId xmlns:a16="http://schemas.microsoft.com/office/drawing/2014/main" id="{00000000-0008-0000-0500-0000CB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0" name="Text Box 15">
          <a:extLst>
            <a:ext uri="{FF2B5EF4-FFF2-40B4-BE49-F238E27FC236}">
              <a16:creationId xmlns:a16="http://schemas.microsoft.com/office/drawing/2014/main" id="{00000000-0008-0000-0500-0000CC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1" name="Text Box 15">
          <a:extLst>
            <a:ext uri="{FF2B5EF4-FFF2-40B4-BE49-F238E27FC236}">
              <a16:creationId xmlns:a16="http://schemas.microsoft.com/office/drawing/2014/main" id="{00000000-0008-0000-0500-0000CD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2" name="Text Box 15">
          <a:extLst>
            <a:ext uri="{FF2B5EF4-FFF2-40B4-BE49-F238E27FC236}">
              <a16:creationId xmlns:a16="http://schemas.microsoft.com/office/drawing/2014/main" id="{00000000-0008-0000-0500-0000CE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3" name="Text Box 15">
          <a:extLst>
            <a:ext uri="{FF2B5EF4-FFF2-40B4-BE49-F238E27FC236}">
              <a16:creationId xmlns:a16="http://schemas.microsoft.com/office/drawing/2014/main" id="{00000000-0008-0000-0500-0000CF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4" name="Text Box 15">
          <a:extLst>
            <a:ext uri="{FF2B5EF4-FFF2-40B4-BE49-F238E27FC236}">
              <a16:creationId xmlns:a16="http://schemas.microsoft.com/office/drawing/2014/main" id="{00000000-0008-0000-0500-0000D0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5" name="Text Box 15">
          <a:extLst>
            <a:ext uri="{FF2B5EF4-FFF2-40B4-BE49-F238E27FC236}">
              <a16:creationId xmlns:a16="http://schemas.microsoft.com/office/drawing/2014/main" id="{00000000-0008-0000-0500-0000D1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6" name="Text Box 15">
          <a:extLst>
            <a:ext uri="{FF2B5EF4-FFF2-40B4-BE49-F238E27FC236}">
              <a16:creationId xmlns:a16="http://schemas.microsoft.com/office/drawing/2014/main" id="{00000000-0008-0000-0500-0000D2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7" name="Text Box 15">
          <a:extLst>
            <a:ext uri="{FF2B5EF4-FFF2-40B4-BE49-F238E27FC236}">
              <a16:creationId xmlns:a16="http://schemas.microsoft.com/office/drawing/2014/main" id="{00000000-0008-0000-0500-0000D3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8" name="Text Box 15">
          <a:extLst>
            <a:ext uri="{FF2B5EF4-FFF2-40B4-BE49-F238E27FC236}">
              <a16:creationId xmlns:a16="http://schemas.microsoft.com/office/drawing/2014/main" id="{00000000-0008-0000-0500-0000D4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9" name="Text Box 15">
          <a:extLst>
            <a:ext uri="{FF2B5EF4-FFF2-40B4-BE49-F238E27FC236}">
              <a16:creationId xmlns:a16="http://schemas.microsoft.com/office/drawing/2014/main" id="{00000000-0008-0000-0500-0000D5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10" name="Text Box 15">
          <a:extLst>
            <a:ext uri="{FF2B5EF4-FFF2-40B4-BE49-F238E27FC236}">
              <a16:creationId xmlns:a16="http://schemas.microsoft.com/office/drawing/2014/main" id="{00000000-0008-0000-0500-0000D6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11" name="Text Box 15">
          <a:extLst>
            <a:ext uri="{FF2B5EF4-FFF2-40B4-BE49-F238E27FC236}">
              <a16:creationId xmlns:a16="http://schemas.microsoft.com/office/drawing/2014/main" id="{00000000-0008-0000-0500-0000D7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61691"/>
    <xdr:sp macro="" textlink="">
      <xdr:nvSpPr>
        <xdr:cNvPr id="4312" name="Text Box 15">
          <a:extLst>
            <a:ext uri="{FF2B5EF4-FFF2-40B4-BE49-F238E27FC236}">
              <a16:creationId xmlns:a16="http://schemas.microsoft.com/office/drawing/2014/main" id="{00000000-0008-0000-0500-0000D8100000}"/>
            </a:ext>
          </a:extLst>
        </xdr:cNvPr>
        <xdr:cNvSpPr txBox="1">
          <a:spLocks noChangeArrowheads="1"/>
        </xdr:cNvSpPr>
      </xdr:nvSpPr>
      <xdr:spPr bwMode="auto">
        <a:xfrm>
          <a:off x="4972050" y="313023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13" name="Text Box 15">
          <a:extLst>
            <a:ext uri="{FF2B5EF4-FFF2-40B4-BE49-F238E27FC236}">
              <a16:creationId xmlns:a16="http://schemas.microsoft.com/office/drawing/2014/main" id="{00000000-0008-0000-0500-0000D9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14" name="Text Box 15">
          <a:extLst>
            <a:ext uri="{FF2B5EF4-FFF2-40B4-BE49-F238E27FC236}">
              <a16:creationId xmlns:a16="http://schemas.microsoft.com/office/drawing/2014/main" id="{00000000-0008-0000-0500-0000DA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8496"/>
    <xdr:sp macro="" textlink="">
      <xdr:nvSpPr>
        <xdr:cNvPr id="4315" name="Text Box 15">
          <a:extLst>
            <a:ext uri="{FF2B5EF4-FFF2-40B4-BE49-F238E27FC236}">
              <a16:creationId xmlns:a16="http://schemas.microsoft.com/office/drawing/2014/main" id="{00000000-0008-0000-0500-0000DB100000}"/>
            </a:ext>
          </a:extLst>
        </xdr:cNvPr>
        <xdr:cNvSpPr txBox="1">
          <a:spLocks noChangeArrowheads="1"/>
        </xdr:cNvSpPr>
      </xdr:nvSpPr>
      <xdr:spPr bwMode="auto">
        <a:xfrm>
          <a:off x="4972050" y="31302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16" name="Text Box 15">
          <a:extLst>
            <a:ext uri="{FF2B5EF4-FFF2-40B4-BE49-F238E27FC236}">
              <a16:creationId xmlns:a16="http://schemas.microsoft.com/office/drawing/2014/main" id="{00000000-0008-0000-0500-0000D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17" name="Text Box 15">
          <a:extLst>
            <a:ext uri="{FF2B5EF4-FFF2-40B4-BE49-F238E27FC236}">
              <a16:creationId xmlns:a16="http://schemas.microsoft.com/office/drawing/2014/main" id="{00000000-0008-0000-0500-0000DD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56743"/>
    <xdr:sp macro="" textlink="">
      <xdr:nvSpPr>
        <xdr:cNvPr id="4318" name="Text Box 15">
          <a:extLst>
            <a:ext uri="{FF2B5EF4-FFF2-40B4-BE49-F238E27FC236}">
              <a16:creationId xmlns:a16="http://schemas.microsoft.com/office/drawing/2014/main" id="{00000000-0008-0000-0500-0000DE100000}"/>
            </a:ext>
          </a:extLst>
        </xdr:cNvPr>
        <xdr:cNvSpPr txBox="1">
          <a:spLocks noChangeArrowheads="1"/>
        </xdr:cNvSpPr>
      </xdr:nvSpPr>
      <xdr:spPr bwMode="auto">
        <a:xfrm>
          <a:off x="4972050" y="31302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19" name="Text Box 15">
          <a:extLst>
            <a:ext uri="{FF2B5EF4-FFF2-40B4-BE49-F238E27FC236}">
              <a16:creationId xmlns:a16="http://schemas.microsoft.com/office/drawing/2014/main" id="{00000000-0008-0000-0500-0000D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20" name="Text Box 15">
          <a:extLst>
            <a:ext uri="{FF2B5EF4-FFF2-40B4-BE49-F238E27FC236}">
              <a16:creationId xmlns:a16="http://schemas.microsoft.com/office/drawing/2014/main" id="{00000000-0008-0000-0500-0000E0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1" name="Text Box 15">
          <a:extLst>
            <a:ext uri="{FF2B5EF4-FFF2-40B4-BE49-F238E27FC236}">
              <a16:creationId xmlns:a16="http://schemas.microsoft.com/office/drawing/2014/main" id="{00000000-0008-0000-0500-0000E1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2" name="Text Box 15">
          <a:extLst>
            <a:ext uri="{FF2B5EF4-FFF2-40B4-BE49-F238E27FC236}">
              <a16:creationId xmlns:a16="http://schemas.microsoft.com/office/drawing/2014/main" id="{00000000-0008-0000-0500-0000E2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3" name="Text Box 15">
          <a:extLst>
            <a:ext uri="{FF2B5EF4-FFF2-40B4-BE49-F238E27FC236}">
              <a16:creationId xmlns:a16="http://schemas.microsoft.com/office/drawing/2014/main" id="{00000000-0008-0000-0500-0000E3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4" name="Text Box 15">
          <a:extLst>
            <a:ext uri="{FF2B5EF4-FFF2-40B4-BE49-F238E27FC236}">
              <a16:creationId xmlns:a16="http://schemas.microsoft.com/office/drawing/2014/main" id="{00000000-0008-0000-0500-0000E4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5" name="Text Box 15">
          <a:extLst>
            <a:ext uri="{FF2B5EF4-FFF2-40B4-BE49-F238E27FC236}">
              <a16:creationId xmlns:a16="http://schemas.microsoft.com/office/drawing/2014/main" id="{00000000-0008-0000-0500-0000E5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6" name="Text Box 15">
          <a:extLst>
            <a:ext uri="{FF2B5EF4-FFF2-40B4-BE49-F238E27FC236}">
              <a16:creationId xmlns:a16="http://schemas.microsoft.com/office/drawing/2014/main" id="{00000000-0008-0000-0500-0000E6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7" name="Text Box 15">
          <a:extLst>
            <a:ext uri="{FF2B5EF4-FFF2-40B4-BE49-F238E27FC236}">
              <a16:creationId xmlns:a16="http://schemas.microsoft.com/office/drawing/2014/main" id="{00000000-0008-0000-0500-0000E7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8" name="Text Box 15">
          <a:extLst>
            <a:ext uri="{FF2B5EF4-FFF2-40B4-BE49-F238E27FC236}">
              <a16:creationId xmlns:a16="http://schemas.microsoft.com/office/drawing/2014/main" id="{00000000-0008-0000-0500-0000E8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9" name="Text Box 15">
          <a:extLst>
            <a:ext uri="{FF2B5EF4-FFF2-40B4-BE49-F238E27FC236}">
              <a16:creationId xmlns:a16="http://schemas.microsoft.com/office/drawing/2014/main" id="{00000000-0008-0000-0500-0000E9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0" name="Text Box 15">
          <a:extLst>
            <a:ext uri="{FF2B5EF4-FFF2-40B4-BE49-F238E27FC236}">
              <a16:creationId xmlns:a16="http://schemas.microsoft.com/office/drawing/2014/main" id="{00000000-0008-0000-0500-0000EA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1" name="Text Box 15">
          <a:extLst>
            <a:ext uri="{FF2B5EF4-FFF2-40B4-BE49-F238E27FC236}">
              <a16:creationId xmlns:a16="http://schemas.microsoft.com/office/drawing/2014/main" id="{00000000-0008-0000-0500-0000EB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2" name="Text Box 15">
          <a:extLst>
            <a:ext uri="{FF2B5EF4-FFF2-40B4-BE49-F238E27FC236}">
              <a16:creationId xmlns:a16="http://schemas.microsoft.com/office/drawing/2014/main" id="{00000000-0008-0000-0500-0000E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3" name="Text Box 15">
          <a:extLst>
            <a:ext uri="{FF2B5EF4-FFF2-40B4-BE49-F238E27FC236}">
              <a16:creationId xmlns:a16="http://schemas.microsoft.com/office/drawing/2014/main" id="{00000000-0008-0000-0500-0000ED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4" name="Text Box 15">
          <a:extLst>
            <a:ext uri="{FF2B5EF4-FFF2-40B4-BE49-F238E27FC236}">
              <a16:creationId xmlns:a16="http://schemas.microsoft.com/office/drawing/2014/main" id="{00000000-0008-0000-0500-0000EE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5" name="Text Box 15">
          <a:extLst>
            <a:ext uri="{FF2B5EF4-FFF2-40B4-BE49-F238E27FC236}">
              <a16:creationId xmlns:a16="http://schemas.microsoft.com/office/drawing/2014/main" id="{00000000-0008-0000-0500-0000E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6" name="Text Box 15">
          <a:extLst>
            <a:ext uri="{FF2B5EF4-FFF2-40B4-BE49-F238E27FC236}">
              <a16:creationId xmlns:a16="http://schemas.microsoft.com/office/drawing/2014/main" id="{00000000-0008-0000-0500-0000F0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7" name="Text Box 15">
          <a:extLst>
            <a:ext uri="{FF2B5EF4-FFF2-40B4-BE49-F238E27FC236}">
              <a16:creationId xmlns:a16="http://schemas.microsoft.com/office/drawing/2014/main" id="{00000000-0008-0000-0500-0000F1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8" name="Text Box 15">
          <a:extLst>
            <a:ext uri="{FF2B5EF4-FFF2-40B4-BE49-F238E27FC236}">
              <a16:creationId xmlns:a16="http://schemas.microsoft.com/office/drawing/2014/main" id="{00000000-0008-0000-0500-0000F2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61691"/>
    <xdr:sp macro="" textlink="">
      <xdr:nvSpPr>
        <xdr:cNvPr id="4339" name="Text Box 15">
          <a:extLst>
            <a:ext uri="{FF2B5EF4-FFF2-40B4-BE49-F238E27FC236}">
              <a16:creationId xmlns:a16="http://schemas.microsoft.com/office/drawing/2014/main" id="{00000000-0008-0000-0500-0000F3100000}"/>
            </a:ext>
          </a:extLst>
        </xdr:cNvPr>
        <xdr:cNvSpPr txBox="1">
          <a:spLocks noChangeArrowheads="1"/>
        </xdr:cNvSpPr>
      </xdr:nvSpPr>
      <xdr:spPr bwMode="auto">
        <a:xfrm>
          <a:off x="4972050" y="313023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40" name="Text Box 15">
          <a:extLst>
            <a:ext uri="{FF2B5EF4-FFF2-40B4-BE49-F238E27FC236}">
              <a16:creationId xmlns:a16="http://schemas.microsoft.com/office/drawing/2014/main" id="{00000000-0008-0000-0500-0000F4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4341" name="Text Box 15">
          <a:extLst>
            <a:ext uri="{FF2B5EF4-FFF2-40B4-BE49-F238E27FC236}">
              <a16:creationId xmlns:a16="http://schemas.microsoft.com/office/drawing/2014/main" id="{00000000-0008-0000-0500-0000F5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8496"/>
    <xdr:sp macro="" textlink="">
      <xdr:nvSpPr>
        <xdr:cNvPr id="4342" name="Text Box 15">
          <a:extLst>
            <a:ext uri="{FF2B5EF4-FFF2-40B4-BE49-F238E27FC236}">
              <a16:creationId xmlns:a16="http://schemas.microsoft.com/office/drawing/2014/main" id="{00000000-0008-0000-0500-0000F6100000}"/>
            </a:ext>
          </a:extLst>
        </xdr:cNvPr>
        <xdr:cNvSpPr txBox="1">
          <a:spLocks noChangeArrowheads="1"/>
        </xdr:cNvSpPr>
      </xdr:nvSpPr>
      <xdr:spPr bwMode="auto">
        <a:xfrm>
          <a:off x="4972050" y="31302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43" name="Text Box 15">
          <a:extLst>
            <a:ext uri="{FF2B5EF4-FFF2-40B4-BE49-F238E27FC236}">
              <a16:creationId xmlns:a16="http://schemas.microsoft.com/office/drawing/2014/main" id="{00000000-0008-0000-0500-0000F7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4344" name="Text Box 15">
          <a:extLst>
            <a:ext uri="{FF2B5EF4-FFF2-40B4-BE49-F238E27FC236}">
              <a16:creationId xmlns:a16="http://schemas.microsoft.com/office/drawing/2014/main" id="{00000000-0008-0000-0500-0000F8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56743"/>
    <xdr:sp macro="" textlink="">
      <xdr:nvSpPr>
        <xdr:cNvPr id="4345" name="Text Box 15">
          <a:extLst>
            <a:ext uri="{FF2B5EF4-FFF2-40B4-BE49-F238E27FC236}">
              <a16:creationId xmlns:a16="http://schemas.microsoft.com/office/drawing/2014/main" id="{00000000-0008-0000-0500-0000F9100000}"/>
            </a:ext>
          </a:extLst>
        </xdr:cNvPr>
        <xdr:cNvSpPr txBox="1">
          <a:spLocks noChangeArrowheads="1"/>
        </xdr:cNvSpPr>
      </xdr:nvSpPr>
      <xdr:spPr bwMode="auto">
        <a:xfrm>
          <a:off x="4972050" y="31302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46" name="Text Box 15">
          <a:extLst>
            <a:ext uri="{FF2B5EF4-FFF2-40B4-BE49-F238E27FC236}">
              <a16:creationId xmlns:a16="http://schemas.microsoft.com/office/drawing/2014/main" id="{00000000-0008-0000-0500-0000FA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4347" name="Text Box 15">
          <a:extLst>
            <a:ext uri="{FF2B5EF4-FFF2-40B4-BE49-F238E27FC236}">
              <a16:creationId xmlns:a16="http://schemas.microsoft.com/office/drawing/2014/main" id="{00000000-0008-0000-0500-0000FB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48" name="Text Box 15">
          <a:extLst>
            <a:ext uri="{FF2B5EF4-FFF2-40B4-BE49-F238E27FC236}">
              <a16:creationId xmlns:a16="http://schemas.microsoft.com/office/drawing/2014/main" id="{00000000-0008-0000-0500-0000F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49" name="Text Box 15">
          <a:extLst>
            <a:ext uri="{FF2B5EF4-FFF2-40B4-BE49-F238E27FC236}">
              <a16:creationId xmlns:a16="http://schemas.microsoft.com/office/drawing/2014/main" id="{00000000-0008-0000-0500-0000FD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0" name="Text Box 15">
          <a:extLst>
            <a:ext uri="{FF2B5EF4-FFF2-40B4-BE49-F238E27FC236}">
              <a16:creationId xmlns:a16="http://schemas.microsoft.com/office/drawing/2014/main" id="{00000000-0008-0000-0500-0000FE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1" name="Text Box 15">
          <a:extLst>
            <a:ext uri="{FF2B5EF4-FFF2-40B4-BE49-F238E27FC236}">
              <a16:creationId xmlns:a16="http://schemas.microsoft.com/office/drawing/2014/main" id="{00000000-0008-0000-0500-0000F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2" name="Text Box 15">
          <a:extLst>
            <a:ext uri="{FF2B5EF4-FFF2-40B4-BE49-F238E27FC236}">
              <a16:creationId xmlns:a16="http://schemas.microsoft.com/office/drawing/2014/main" id="{00000000-0008-0000-0500-000000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3" name="Text Box 15">
          <a:extLst>
            <a:ext uri="{FF2B5EF4-FFF2-40B4-BE49-F238E27FC236}">
              <a16:creationId xmlns:a16="http://schemas.microsoft.com/office/drawing/2014/main" id="{00000000-0008-0000-0500-000001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4" name="Text Box 15">
          <a:extLst>
            <a:ext uri="{FF2B5EF4-FFF2-40B4-BE49-F238E27FC236}">
              <a16:creationId xmlns:a16="http://schemas.microsoft.com/office/drawing/2014/main" id="{00000000-0008-0000-0500-000002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5" name="Text Box 15">
          <a:extLst>
            <a:ext uri="{FF2B5EF4-FFF2-40B4-BE49-F238E27FC236}">
              <a16:creationId xmlns:a16="http://schemas.microsoft.com/office/drawing/2014/main" id="{00000000-0008-0000-0500-000003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6" name="Text Box 15">
          <a:extLst>
            <a:ext uri="{FF2B5EF4-FFF2-40B4-BE49-F238E27FC236}">
              <a16:creationId xmlns:a16="http://schemas.microsoft.com/office/drawing/2014/main" id="{00000000-0008-0000-0500-000004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7" name="Text Box 15">
          <a:extLst>
            <a:ext uri="{FF2B5EF4-FFF2-40B4-BE49-F238E27FC236}">
              <a16:creationId xmlns:a16="http://schemas.microsoft.com/office/drawing/2014/main" id="{00000000-0008-0000-0500-000005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8" name="Text Box 15">
          <a:extLst>
            <a:ext uri="{FF2B5EF4-FFF2-40B4-BE49-F238E27FC236}">
              <a16:creationId xmlns:a16="http://schemas.microsoft.com/office/drawing/2014/main" id="{00000000-0008-0000-0500-000006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9" name="Text Box 15">
          <a:extLst>
            <a:ext uri="{FF2B5EF4-FFF2-40B4-BE49-F238E27FC236}">
              <a16:creationId xmlns:a16="http://schemas.microsoft.com/office/drawing/2014/main" id="{00000000-0008-0000-0500-000007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0" name="Text Box 15">
          <a:extLst>
            <a:ext uri="{FF2B5EF4-FFF2-40B4-BE49-F238E27FC236}">
              <a16:creationId xmlns:a16="http://schemas.microsoft.com/office/drawing/2014/main" id="{00000000-0008-0000-0500-000008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1" name="Text Box 15">
          <a:extLst>
            <a:ext uri="{FF2B5EF4-FFF2-40B4-BE49-F238E27FC236}">
              <a16:creationId xmlns:a16="http://schemas.microsoft.com/office/drawing/2014/main" id="{00000000-0008-0000-0500-000009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2" name="Text Box 15">
          <a:extLst>
            <a:ext uri="{FF2B5EF4-FFF2-40B4-BE49-F238E27FC236}">
              <a16:creationId xmlns:a16="http://schemas.microsoft.com/office/drawing/2014/main" id="{00000000-0008-0000-0500-00000A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3" name="Text Box 15">
          <a:extLst>
            <a:ext uri="{FF2B5EF4-FFF2-40B4-BE49-F238E27FC236}">
              <a16:creationId xmlns:a16="http://schemas.microsoft.com/office/drawing/2014/main" id="{00000000-0008-0000-0500-00000B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4" name="Text Box 15">
          <a:extLst>
            <a:ext uri="{FF2B5EF4-FFF2-40B4-BE49-F238E27FC236}">
              <a16:creationId xmlns:a16="http://schemas.microsoft.com/office/drawing/2014/main" id="{00000000-0008-0000-0500-00000C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5" name="Text Box 15">
          <a:extLst>
            <a:ext uri="{FF2B5EF4-FFF2-40B4-BE49-F238E27FC236}">
              <a16:creationId xmlns:a16="http://schemas.microsoft.com/office/drawing/2014/main" id="{00000000-0008-0000-0500-00000D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66" name="Text Box 15">
          <a:extLst>
            <a:ext uri="{FF2B5EF4-FFF2-40B4-BE49-F238E27FC236}">
              <a16:creationId xmlns:a16="http://schemas.microsoft.com/office/drawing/2014/main" id="{00000000-0008-0000-0500-00000E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67" name="Text Box 15">
          <a:extLst>
            <a:ext uri="{FF2B5EF4-FFF2-40B4-BE49-F238E27FC236}">
              <a16:creationId xmlns:a16="http://schemas.microsoft.com/office/drawing/2014/main" id="{00000000-0008-0000-0500-00000F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68" name="Text Box 15">
          <a:extLst>
            <a:ext uri="{FF2B5EF4-FFF2-40B4-BE49-F238E27FC236}">
              <a16:creationId xmlns:a16="http://schemas.microsoft.com/office/drawing/2014/main" id="{00000000-0008-0000-0500-000010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69" name="Text Box 15">
          <a:extLst>
            <a:ext uri="{FF2B5EF4-FFF2-40B4-BE49-F238E27FC236}">
              <a16:creationId xmlns:a16="http://schemas.microsoft.com/office/drawing/2014/main" id="{00000000-0008-0000-0500-000011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0" name="Text Box 15">
          <a:extLst>
            <a:ext uri="{FF2B5EF4-FFF2-40B4-BE49-F238E27FC236}">
              <a16:creationId xmlns:a16="http://schemas.microsoft.com/office/drawing/2014/main" id="{00000000-0008-0000-0500-000012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1" name="Text Box 15">
          <a:extLst>
            <a:ext uri="{FF2B5EF4-FFF2-40B4-BE49-F238E27FC236}">
              <a16:creationId xmlns:a16="http://schemas.microsoft.com/office/drawing/2014/main" id="{00000000-0008-0000-0500-000013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2" name="Text Box 15">
          <a:extLst>
            <a:ext uri="{FF2B5EF4-FFF2-40B4-BE49-F238E27FC236}">
              <a16:creationId xmlns:a16="http://schemas.microsoft.com/office/drawing/2014/main" id="{00000000-0008-0000-0500-000014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3" name="Text Box 15">
          <a:extLst>
            <a:ext uri="{FF2B5EF4-FFF2-40B4-BE49-F238E27FC236}">
              <a16:creationId xmlns:a16="http://schemas.microsoft.com/office/drawing/2014/main" id="{00000000-0008-0000-0500-000015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4" name="Text Box 15">
          <a:extLst>
            <a:ext uri="{FF2B5EF4-FFF2-40B4-BE49-F238E27FC236}">
              <a16:creationId xmlns:a16="http://schemas.microsoft.com/office/drawing/2014/main" id="{00000000-0008-0000-0500-000016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5" name="Text Box 15">
          <a:extLst>
            <a:ext uri="{FF2B5EF4-FFF2-40B4-BE49-F238E27FC236}">
              <a16:creationId xmlns:a16="http://schemas.microsoft.com/office/drawing/2014/main" id="{00000000-0008-0000-0500-000017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6" name="Text Box 15">
          <a:extLst>
            <a:ext uri="{FF2B5EF4-FFF2-40B4-BE49-F238E27FC236}">
              <a16:creationId xmlns:a16="http://schemas.microsoft.com/office/drawing/2014/main" id="{00000000-0008-0000-0500-000018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7" name="Text Box 15">
          <a:extLst>
            <a:ext uri="{FF2B5EF4-FFF2-40B4-BE49-F238E27FC236}">
              <a16:creationId xmlns:a16="http://schemas.microsoft.com/office/drawing/2014/main" id="{00000000-0008-0000-0500-000019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8" name="Text Box 15">
          <a:extLst>
            <a:ext uri="{FF2B5EF4-FFF2-40B4-BE49-F238E27FC236}">
              <a16:creationId xmlns:a16="http://schemas.microsoft.com/office/drawing/2014/main" id="{00000000-0008-0000-0500-00001A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9" name="Text Box 15">
          <a:extLst>
            <a:ext uri="{FF2B5EF4-FFF2-40B4-BE49-F238E27FC236}">
              <a16:creationId xmlns:a16="http://schemas.microsoft.com/office/drawing/2014/main" id="{00000000-0008-0000-0500-00001B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0" name="Text Box 15">
          <a:extLst>
            <a:ext uri="{FF2B5EF4-FFF2-40B4-BE49-F238E27FC236}">
              <a16:creationId xmlns:a16="http://schemas.microsoft.com/office/drawing/2014/main" id="{00000000-0008-0000-0500-00001C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1" name="Text Box 15">
          <a:extLst>
            <a:ext uri="{FF2B5EF4-FFF2-40B4-BE49-F238E27FC236}">
              <a16:creationId xmlns:a16="http://schemas.microsoft.com/office/drawing/2014/main" id="{00000000-0008-0000-0500-00001D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2" name="Text Box 15">
          <a:extLst>
            <a:ext uri="{FF2B5EF4-FFF2-40B4-BE49-F238E27FC236}">
              <a16:creationId xmlns:a16="http://schemas.microsoft.com/office/drawing/2014/main" id="{00000000-0008-0000-0500-00001E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3" name="Text Box 15">
          <a:extLst>
            <a:ext uri="{FF2B5EF4-FFF2-40B4-BE49-F238E27FC236}">
              <a16:creationId xmlns:a16="http://schemas.microsoft.com/office/drawing/2014/main" id="{00000000-0008-0000-0500-00001F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4" name="Text Box 15">
          <a:extLst>
            <a:ext uri="{FF2B5EF4-FFF2-40B4-BE49-F238E27FC236}">
              <a16:creationId xmlns:a16="http://schemas.microsoft.com/office/drawing/2014/main" id="{00000000-0008-0000-0500-000020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5" name="Text Box 15">
          <a:extLst>
            <a:ext uri="{FF2B5EF4-FFF2-40B4-BE49-F238E27FC236}">
              <a16:creationId xmlns:a16="http://schemas.microsoft.com/office/drawing/2014/main" id="{00000000-0008-0000-0500-000021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6" name="Text Box 15">
          <a:extLst>
            <a:ext uri="{FF2B5EF4-FFF2-40B4-BE49-F238E27FC236}">
              <a16:creationId xmlns:a16="http://schemas.microsoft.com/office/drawing/2014/main" id="{00000000-0008-0000-0500-000022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8496"/>
    <xdr:sp macro="" textlink="">
      <xdr:nvSpPr>
        <xdr:cNvPr id="4387" name="Text Box 15">
          <a:extLst>
            <a:ext uri="{FF2B5EF4-FFF2-40B4-BE49-F238E27FC236}">
              <a16:creationId xmlns:a16="http://schemas.microsoft.com/office/drawing/2014/main" id="{00000000-0008-0000-0500-000023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88" name="Text Box 15">
          <a:extLst>
            <a:ext uri="{FF2B5EF4-FFF2-40B4-BE49-F238E27FC236}">
              <a16:creationId xmlns:a16="http://schemas.microsoft.com/office/drawing/2014/main" id="{00000000-0008-0000-0500-00002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389" name="Text Box 15">
          <a:extLst>
            <a:ext uri="{FF2B5EF4-FFF2-40B4-BE49-F238E27FC236}">
              <a16:creationId xmlns:a16="http://schemas.microsoft.com/office/drawing/2014/main" id="{00000000-0008-0000-0500-000025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8496"/>
    <xdr:sp macro="" textlink="">
      <xdr:nvSpPr>
        <xdr:cNvPr id="4390" name="Text Box 15">
          <a:extLst>
            <a:ext uri="{FF2B5EF4-FFF2-40B4-BE49-F238E27FC236}">
              <a16:creationId xmlns:a16="http://schemas.microsoft.com/office/drawing/2014/main" id="{00000000-0008-0000-0500-000026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1" name="Text Box 15">
          <a:extLst>
            <a:ext uri="{FF2B5EF4-FFF2-40B4-BE49-F238E27FC236}">
              <a16:creationId xmlns:a16="http://schemas.microsoft.com/office/drawing/2014/main" id="{00000000-0008-0000-0500-00002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392" name="Text Box 15">
          <a:extLst>
            <a:ext uri="{FF2B5EF4-FFF2-40B4-BE49-F238E27FC236}">
              <a16:creationId xmlns:a16="http://schemas.microsoft.com/office/drawing/2014/main" id="{00000000-0008-0000-0500-000028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56743"/>
    <xdr:sp macro="" textlink="">
      <xdr:nvSpPr>
        <xdr:cNvPr id="4393" name="Text Box 15">
          <a:extLst>
            <a:ext uri="{FF2B5EF4-FFF2-40B4-BE49-F238E27FC236}">
              <a16:creationId xmlns:a16="http://schemas.microsoft.com/office/drawing/2014/main" id="{00000000-0008-0000-0500-000029110000}"/>
            </a:ext>
          </a:extLst>
        </xdr:cNvPr>
        <xdr:cNvSpPr txBox="1">
          <a:spLocks noChangeArrowheads="1"/>
        </xdr:cNvSpPr>
      </xdr:nvSpPr>
      <xdr:spPr bwMode="auto">
        <a:xfrm>
          <a:off x="4972050" y="335502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4" name="Text Box 15">
          <a:extLst>
            <a:ext uri="{FF2B5EF4-FFF2-40B4-BE49-F238E27FC236}">
              <a16:creationId xmlns:a16="http://schemas.microsoft.com/office/drawing/2014/main" id="{00000000-0008-0000-0500-00002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395" name="Text Box 15">
          <a:extLst>
            <a:ext uri="{FF2B5EF4-FFF2-40B4-BE49-F238E27FC236}">
              <a16:creationId xmlns:a16="http://schemas.microsoft.com/office/drawing/2014/main" id="{00000000-0008-0000-0500-00002B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6" name="Text Box 15">
          <a:extLst>
            <a:ext uri="{FF2B5EF4-FFF2-40B4-BE49-F238E27FC236}">
              <a16:creationId xmlns:a16="http://schemas.microsoft.com/office/drawing/2014/main" id="{00000000-0008-0000-0500-00002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7" name="Text Box 15">
          <a:extLst>
            <a:ext uri="{FF2B5EF4-FFF2-40B4-BE49-F238E27FC236}">
              <a16:creationId xmlns:a16="http://schemas.microsoft.com/office/drawing/2014/main" id="{00000000-0008-0000-0500-00002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8" name="Text Box 15">
          <a:extLst>
            <a:ext uri="{FF2B5EF4-FFF2-40B4-BE49-F238E27FC236}">
              <a16:creationId xmlns:a16="http://schemas.microsoft.com/office/drawing/2014/main" id="{00000000-0008-0000-0500-00002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9" name="Text Box 15">
          <a:extLst>
            <a:ext uri="{FF2B5EF4-FFF2-40B4-BE49-F238E27FC236}">
              <a16:creationId xmlns:a16="http://schemas.microsoft.com/office/drawing/2014/main" id="{00000000-0008-0000-0500-00002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0" name="Text Box 15">
          <a:extLst>
            <a:ext uri="{FF2B5EF4-FFF2-40B4-BE49-F238E27FC236}">
              <a16:creationId xmlns:a16="http://schemas.microsoft.com/office/drawing/2014/main" id="{00000000-0008-0000-0500-00003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1" name="Text Box 15">
          <a:extLst>
            <a:ext uri="{FF2B5EF4-FFF2-40B4-BE49-F238E27FC236}">
              <a16:creationId xmlns:a16="http://schemas.microsoft.com/office/drawing/2014/main" id="{00000000-0008-0000-0500-000031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2" name="Text Box 15">
          <a:extLst>
            <a:ext uri="{FF2B5EF4-FFF2-40B4-BE49-F238E27FC236}">
              <a16:creationId xmlns:a16="http://schemas.microsoft.com/office/drawing/2014/main" id="{00000000-0008-0000-0500-00003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3" name="Text Box 15">
          <a:extLst>
            <a:ext uri="{FF2B5EF4-FFF2-40B4-BE49-F238E27FC236}">
              <a16:creationId xmlns:a16="http://schemas.microsoft.com/office/drawing/2014/main" id="{00000000-0008-0000-0500-000033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4" name="Text Box 15">
          <a:extLst>
            <a:ext uri="{FF2B5EF4-FFF2-40B4-BE49-F238E27FC236}">
              <a16:creationId xmlns:a16="http://schemas.microsoft.com/office/drawing/2014/main" id="{00000000-0008-0000-0500-00003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5" name="Text Box 15">
          <a:extLst>
            <a:ext uri="{FF2B5EF4-FFF2-40B4-BE49-F238E27FC236}">
              <a16:creationId xmlns:a16="http://schemas.microsoft.com/office/drawing/2014/main" id="{00000000-0008-0000-0500-00003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6" name="Text Box 15">
          <a:extLst>
            <a:ext uri="{FF2B5EF4-FFF2-40B4-BE49-F238E27FC236}">
              <a16:creationId xmlns:a16="http://schemas.microsoft.com/office/drawing/2014/main" id="{00000000-0008-0000-0500-000036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7" name="Text Box 15">
          <a:extLst>
            <a:ext uri="{FF2B5EF4-FFF2-40B4-BE49-F238E27FC236}">
              <a16:creationId xmlns:a16="http://schemas.microsoft.com/office/drawing/2014/main" id="{00000000-0008-0000-0500-00003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8" name="Text Box 15">
          <a:extLst>
            <a:ext uri="{FF2B5EF4-FFF2-40B4-BE49-F238E27FC236}">
              <a16:creationId xmlns:a16="http://schemas.microsoft.com/office/drawing/2014/main" id="{00000000-0008-0000-0500-00003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9" name="Text Box 15">
          <a:extLst>
            <a:ext uri="{FF2B5EF4-FFF2-40B4-BE49-F238E27FC236}">
              <a16:creationId xmlns:a16="http://schemas.microsoft.com/office/drawing/2014/main" id="{00000000-0008-0000-0500-000039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0" name="Text Box 15">
          <a:extLst>
            <a:ext uri="{FF2B5EF4-FFF2-40B4-BE49-F238E27FC236}">
              <a16:creationId xmlns:a16="http://schemas.microsoft.com/office/drawing/2014/main" id="{00000000-0008-0000-0500-00003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1" name="Text Box 15">
          <a:extLst>
            <a:ext uri="{FF2B5EF4-FFF2-40B4-BE49-F238E27FC236}">
              <a16:creationId xmlns:a16="http://schemas.microsoft.com/office/drawing/2014/main" id="{00000000-0008-0000-0500-00003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2" name="Text Box 15">
          <a:extLst>
            <a:ext uri="{FF2B5EF4-FFF2-40B4-BE49-F238E27FC236}">
              <a16:creationId xmlns:a16="http://schemas.microsoft.com/office/drawing/2014/main" id="{00000000-0008-0000-0500-00003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3" name="Text Box 15">
          <a:extLst>
            <a:ext uri="{FF2B5EF4-FFF2-40B4-BE49-F238E27FC236}">
              <a16:creationId xmlns:a16="http://schemas.microsoft.com/office/drawing/2014/main" id="{00000000-0008-0000-0500-00003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4" name="Text Box 15">
          <a:extLst>
            <a:ext uri="{FF2B5EF4-FFF2-40B4-BE49-F238E27FC236}">
              <a16:creationId xmlns:a16="http://schemas.microsoft.com/office/drawing/2014/main" id="{00000000-0008-0000-0500-00003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5" name="Text Box 15">
          <a:extLst>
            <a:ext uri="{FF2B5EF4-FFF2-40B4-BE49-F238E27FC236}">
              <a16:creationId xmlns:a16="http://schemas.microsoft.com/office/drawing/2014/main" id="{00000000-0008-0000-0500-00003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6" name="Text Box 15">
          <a:extLst>
            <a:ext uri="{FF2B5EF4-FFF2-40B4-BE49-F238E27FC236}">
              <a16:creationId xmlns:a16="http://schemas.microsoft.com/office/drawing/2014/main" id="{00000000-0008-0000-0500-00004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8496"/>
    <xdr:sp macro="" textlink="">
      <xdr:nvSpPr>
        <xdr:cNvPr id="4417" name="Text Box 15">
          <a:extLst>
            <a:ext uri="{FF2B5EF4-FFF2-40B4-BE49-F238E27FC236}">
              <a16:creationId xmlns:a16="http://schemas.microsoft.com/office/drawing/2014/main" id="{00000000-0008-0000-0500-000041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18" name="Text Box 15">
          <a:extLst>
            <a:ext uri="{FF2B5EF4-FFF2-40B4-BE49-F238E27FC236}">
              <a16:creationId xmlns:a16="http://schemas.microsoft.com/office/drawing/2014/main" id="{00000000-0008-0000-0500-00004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4419" name="Text Box 15">
          <a:extLst>
            <a:ext uri="{FF2B5EF4-FFF2-40B4-BE49-F238E27FC236}">
              <a16:creationId xmlns:a16="http://schemas.microsoft.com/office/drawing/2014/main" id="{00000000-0008-0000-0500-000043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8496"/>
    <xdr:sp macro="" textlink="">
      <xdr:nvSpPr>
        <xdr:cNvPr id="4420" name="Text Box 15">
          <a:extLst>
            <a:ext uri="{FF2B5EF4-FFF2-40B4-BE49-F238E27FC236}">
              <a16:creationId xmlns:a16="http://schemas.microsoft.com/office/drawing/2014/main" id="{00000000-0008-0000-0500-000044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1" name="Text Box 15">
          <a:extLst>
            <a:ext uri="{FF2B5EF4-FFF2-40B4-BE49-F238E27FC236}">
              <a16:creationId xmlns:a16="http://schemas.microsoft.com/office/drawing/2014/main" id="{00000000-0008-0000-0500-00004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4422" name="Text Box 15">
          <a:extLst>
            <a:ext uri="{FF2B5EF4-FFF2-40B4-BE49-F238E27FC236}">
              <a16:creationId xmlns:a16="http://schemas.microsoft.com/office/drawing/2014/main" id="{00000000-0008-0000-0500-000046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56743"/>
    <xdr:sp macro="" textlink="">
      <xdr:nvSpPr>
        <xdr:cNvPr id="4423" name="Text Box 15">
          <a:extLst>
            <a:ext uri="{FF2B5EF4-FFF2-40B4-BE49-F238E27FC236}">
              <a16:creationId xmlns:a16="http://schemas.microsoft.com/office/drawing/2014/main" id="{00000000-0008-0000-0500-000047110000}"/>
            </a:ext>
          </a:extLst>
        </xdr:cNvPr>
        <xdr:cNvSpPr txBox="1">
          <a:spLocks noChangeArrowheads="1"/>
        </xdr:cNvSpPr>
      </xdr:nvSpPr>
      <xdr:spPr bwMode="auto">
        <a:xfrm>
          <a:off x="4972050" y="335502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4" name="Text Box 15">
          <a:extLst>
            <a:ext uri="{FF2B5EF4-FFF2-40B4-BE49-F238E27FC236}">
              <a16:creationId xmlns:a16="http://schemas.microsoft.com/office/drawing/2014/main" id="{00000000-0008-0000-0500-00004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4425" name="Text Box 15">
          <a:extLst>
            <a:ext uri="{FF2B5EF4-FFF2-40B4-BE49-F238E27FC236}">
              <a16:creationId xmlns:a16="http://schemas.microsoft.com/office/drawing/2014/main" id="{00000000-0008-0000-0500-000049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6" name="Text Box 15">
          <a:extLst>
            <a:ext uri="{FF2B5EF4-FFF2-40B4-BE49-F238E27FC236}">
              <a16:creationId xmlns:a16="http://schemas.microsoft.com/office/drawing/2014/main" id="{00000000-0008-0000-0500-00004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7" name="Text Box 15">
          <a:extLst>
            <a:ext uri="{FF2B5EF4-FFF2-40B4-BE49-F238E27FC236}">
              <a16:creationId xmlns:a16="http://schemas.microsoft.com/office/drawing/2014/main" id="{00000000-0008-0000-0500-00004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8" name="Text Box 15">
          <a:extLst>
            <a:ext uri="{FF2B5EF4-FFF2-40B4-BE49-F238E27FC236}">
              <a16:creationId xmlns:a16="http://schemas.microsoft.com/office/drawing/2014/main" id="{00000000-0008-0000-0500-00004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9" name="Text Box 15">
          <a:extLst>
            <a:ext uri="{FF2B5EF4-FFF2-40B4-BE49-F238E27FC236}">
              <a16:creationId xmlns:a16="http://schemas.microsoft.com/office/drawing/2014/main" id="{00000000-0008-0000-0500-00004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0" name="Text Box 15">
          <a:extLst>
            <a:ext uri="{FF2B5EF4-FFF2-40B4-BE49-F238E27FC236}">
              <a16:creationId xmlns:a16="http://schemas.microsoft.com/office/drawing/2014/main" id="{00000000-0008-0000-0500-00004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1" name="Text Box 15">
          <a:extLst>
            <a:ext uri="{FF2B5EF4-FFF2-40B4-BE49-F238E27FC236}">
              <a16:creationId xmlns:a16="http://schemas.microsoft.com/office/drawing/2014/main" id="{00000000-0008-0000-0500-00004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2" name="Text Box 15">
          <a:extLst>
            <a:ext uri="{FF2B5EF4-FFF2-40B4-BE49-F238E27FC236}">
              <a16:creationId xmlns:a16="http://schemas.microsoft.com/office/drawing/2014/main" id="{00000000-0008-0000-0500-00005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3" name="Text Box 15">
          <a:extLst>
            <a:ext uri="{FF2B5EF4-FFF2-40B4-BE49-F238E27FC236}">
              <a16:creationId xmlns:a16="http://schemas.microsoft.com/office/drawing/2014/main" id="{00000000-0008-0000-0500-000051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4" name="Text Box 15">
          <a:extLst>
            <a:ext uri="{FF2B5EF4-FFF2-40B4-BE49-F238E27FC236}">
              <a16:creationId xmlns:a16="http://schemas.microsoft.com/office/drawing/2014/main" id="{00000000-0008-0000-0500-00005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5" name="Text Box 15">
          <a:extLst>
            <a:ext uri="{FF2B5EF4-FFF2-40B4-BE49-F238E27FC236}">
              <a16:creationId xmlns:a16="http://schemas.microsoft.com/office/drawing/2014/main" id="{00000000-0008-0000-0500-000053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6" name="Text Box 15">
          <a:extLst>
            <a:ext uri="{FF2B5EF4-FFF2-40B4-BE49-F238E27FC236}">
              <a16:creationId xmlns:a16="http://schemas.microsoft.com/office/drawing/2014/main" id="{00000000-0008-0000-0500-00005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7" name="Text Box 15">
          <a:extLst>
            <a:ext uri="{FF2B5EF4-FFF2-40B4-BE49-F238E27FC236}">
              <a16:creationId xmlns:a16="http://schemas.microsoft.com/office/drawing/2014/main" id="{00000000-0008-0000-0500-00005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8" name="Text Box 15">
          <a:extLst>
            <a:ext uri="{FF2B5EF4-FFF2-40B4-BE49-F238E27FC236}">
              <a16:creationId xmlns:a16="http://schemas.microsoft.com/office/drawing/2014/main" id="{00000000-0008-0000-0500-000056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9" name="Text Box 15">
          <a:extLst>
            <a:ext uri="{FF2B5EF4-FFF2-40B4-BE49-F238E27FC236}">
              <a16:creationId xmlns:a16="http://schemas.microsoft.com/office/drawing/2014/main" id="{00000000-0008-0000-0500-00005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0" name="Text Box 15">
          <a:extLst>
            <a:ext uri="{FF2B5EF4-FFF2-40B4-BE49-F238E27FC236}">
              <a16:creationId xmlns:a16="http://schemas.microsoft.com/office/drawing/2014/main" id="{00000000-0008-0000-0500-00005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1" name="Text Box 15">
          <a:extLst>
            <a:ext uri="{FF2B5EF4-FFF2-40B4-BE49-F238E27FC236}">
              <a16:creationId xmlns:a16="http://schemas.microsoft.com/office/drawing/2014/main" id="{00000000-0008-0000-0500-000059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2" name="Text Box 15">
          <a:extLst>
            <a:ext uri="{FF2B5EF4-FFF2-40B4-BE49-F238E27FC236}">
              <a16:creationId xmlns:a16="http://schemas.microsoft.com/office/drawing/2014/main" id="{00000000-0008-0000-0500-00005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3" name="Text Box 15">
          <a:extLst>
            <a:ext uri="{FF2B5EF4-FFF2-40B4-BE49-F238E27FC236}">
              <a16:creationId xmlns:a16="http://schemas.microsoft.com/office/drawing/2014/main" id="{00000000-0008-0000-0500-00005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4" name="Text Box 15">
          <a:extLst>
            <a:ext uri="{FF2B5EF4-FFF2-40B4-BE49-F238E27FC236}">
              <a16:creationId xmlns:a16="http://schemas.microsoft.com/office/drawing/2014/main" id="{00000000-0008-0000-0500-00005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5" name="Text Box 15">
          <a:extLst>
            <a:ext uri="{FF2B5EF4-FFF2-40B4-BE49-F238E27FC236}">
              <a16:creationId xmlns:a16="http://schemas.microsoft.com/office/drawing/2014/main" id="{00000000-0008-0000-0500-00005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6" name="Text Box 15">
          <a:extLst>
            <a:ext uri="{FF2B5EF4-FFF2-40B4-BE49-F238E27FC236}">
              <a16:creationId xmlns:a16="http://schemas.microsoft.com/office/drawing/2014/main" id="{00000000-0008-0000-0500-00005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47" name="Text Box 15">
          <a:extLst>
            <a:ext uri="{FF2B5EF4-FFF2-40B4-BE49-F238E27FC236}">
              <a16:creationId xmlns:a16="http://schemas.microsoft.com/office/drawing/2014/main" id="{00000000-0008-0000-0500-00005F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48" name="Text Box 15">
          <a:extLst>
            <a:ext uri="{FF2B5EF4-FFF2-40B4-BE49-F238E27FC236}">
              <a16:creationId xmlns:a16="http://schemas.microsoft.com/office/drawing/2014/main" id="{00000000-0008-0000-0500-000060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49" name="Text Box 15">
          <a:extLst>
            <a:ext uri="{FF2B5EF4-FFF2-40B4-BE49-F238E27FC236}">
              <a16:creationId xmlns:a16="http://schemas.microsoft.com/office/drawing/2014/main" id="{00000000-0008-0000-0500-000061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0" name="Text Box 15">
          <a:extLst>
            <a:ext uri="{FF2B5EF4-FFF2-40B4-BE49-F238E27FC236}">
              <a16:creationId xmlns:a16="http://schemas.microsoft.com/office/drawing/2014/main" id="{00000000-0008-0000-0500-000062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1" name="Text Box 15">
          <a:extLst>
            <a:ext uri="{FF2B5EF4-FFF2-40B4-BE49-F238E27FC236}">
              <a16:creationId xmlns:a16="http://schemas.microsoft.com/office/drawing/2014/main" id="{00000000-0008-0000-0500-000063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2" name="Text Box 15">
          <a:extLst>
            <a:ext uri="{FF2B5EF4-FFF2-40B4-BE49-F238E27FC236}">
              <a16:creationId xmlns:a16="http://schemas.microsoft.com/office/drawing/2014/main" id="{00000000-0008-0000-0500-000064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3" name="Text Box 15">
          <a:extLst>
            <a:ext uri="{FF2B5EF4-FFF2-40B4-BE49-F238E27FC236}">
              <a16:creationId xmlns:a16="http://schemas.microsoft.com/office/drawing/2014/main" id="{00000000-0008-0000-0500-000065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4" name="Text Box 15">
          <a:extLst>
            <a:ext uri="{FF2B5EF4-FFF2-40B4-BE49-F238E27FC236}">
              <a16:creationId xmlns:a16="http://schemas.microsoft.com/office/drawing/2014/main" id="{00000000-0008-0000-0500-000066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5" name="Text Box 15">
          <a:extLst>
            <a:ext uri="{FF2B5EF4-FFF2-40B4-BE49-F238E27FC236}">
              <a16:creationId xmlns:a16="http://schemas.microsoft.com/office/drawing/2014/main" id="{00000000-0008-0000-0500-000067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6" name="Text Box 15">
          <a:extLst>
            <a:ext uri="{FF2B5EF4-FFF2-40B4-BE49-F238E27FC236}">
              <a16:creationId xmlns:a16="http://schemas.microsoft.com/office/drawing/2014/main" id="{00000000-0008-0000-0500-000068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7" name="Text Box 15">
          <a:extLst>
            <a:ext uri="{FF2B5EF4-FFF2-40B4-BE49-F238E27FC236}">
              <a16:creationId xmlns:a16="http://schemas.microsoft.com/office/drawing/2014/main" id="{00000000-0008-0000-0500-000069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8" name="Text Box 15">
          <a:extLst>
            <a:ext uri="{FF2B5EF4-FFF2-40B4-BE49-F238E27FC236}">
              <a16:creationId xmlns:a16="http://schemas.microsoft.com/office/drawing/2014/main" id="{00000000-0008-0000-0500-00006A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9" name="Text Box 15">
          <a:extLst>
            <a:ext uri="{FF2B5EF4-FFF2-40B4-BE49-F238E27FC236}">
              <a16:creationId xmlns:a16="http://schemas.microsoft.com/office/drawing/2014/main" id="{00000000-0008-0000-0500-00006B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0" name="Text Box 15">
          <a:extLst>
            <a:ext uri="{FF2B5EF4-FFF2-40B4-BE49-F238E27FC236}">
              <a16:creationId xmlns:a16="http://schemas.microsoft.com/office/drawing/2014/main" id="{00000000-0008-0000-0500-00006C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1" name="Text Box 15">
          <a:extLst>
            <a:ext uri="{FF2B5EF4-FFF2-40B4-BE49-F238E27FC236}">
              <a16:creationId xmlns:a16="http://schemas.microsoft.com/office/drawing/2014/main" id="{00000000-0008-0000-0500-00006D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2" name="Text Box 15">
          <a:extLst>
            <a:ext uri="{FF2B5EF4-FFF2-40B4-BE49-F238E27FC236}">
              <a16:creationId xmlns:a16="http://schemas.microsoft.com/office/drawing/2014/main" id="{00000000-0008-0000-0500-00006E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3" name="Text Box 15">
          <a:extLst>
            <a:ext uri="{FF2B5EF4-FFF2-40B4-BE49-F238E27FC236}">
              <a16:creationId xmlns:a16="http://schemas.microsoft.com/office/drawing/2014/main" id="{00000000-0008-0000-0500-00006F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4" name="Text Box 15">
          <a:extLst>
            <a:ext uri="{FF2B5EF4-FFF2-40B4-BE49-F238E27FC236}">
              <a16:creationId xmlns:a16="http://schemas.microsoft.com/office/drawing/2014/main" id="{00000000-0008-0000-0500-000070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5" name="Text Box 15">
          <a:extLst>
            <a:ext uri="{FF2B5EF4-FFF2-40B4-BE49-F238E27FC236}">
              <a16:creationId xmlns:a16="http://schemas.microsoft.com/office/drawing/2014/main" id="{00000000-0008-0000-0500-000071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6" name="Text Box 15">
          <a:extLst>
            <a:ext uri="{FF2B5EF4-FFF2-40B4-BE49-F238E27FC236}">
              <a16:creationId xmlns:a16="http://schemas.microsoft.com/office/drawing/2014/main" id="{00000000-0008-0000-0500-000072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7" name="Text Box 15">
          <a:extLst>
            <a:ext uri="{FF2B5EF4-FFF2-40B4-BE49-F238E27FC236}">
              <a16:creationId xmlns:a16="http://schemas.microsoft.com/office/drawing/2014/main" id="{00000000-0008-0000-0500-000073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8" name="Text Box 15">
          <a:extLst>
            <a:ext uri="{FF2B5EF4-FFF2-40B4-BE49-F238E27FC236}">
              <a16:creationId xmlns:a16="http://schemas.microsoft.com/office/drawing/2014/main" id="{00000000-0008-0000-0500-000074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9" name="Text Box 15">
          <a:extLst>
            <a:ext uri="{FF2B5EF4-FFF2-40B4-BE49-F238E27FC236}">
              <a16:creationId xmlns:a16="http://schemas.microsoft.com/office/drawing/2014/main" id="{00000000-0008-0000-0500-000075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0" name="Text Box 15">
          <a:extLst>
            <a:ext uri="{FF2B5EF4-FFF2-40B4-BE49-F238E27FC236}">
              <a16:creationId xmlns:a16="http://schemas.microsoft.com/office/drawing/2014/main" id="{00000000-0008-0000-0500-000076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8496"/>
    <xdr:sp macro="" textlink="">
      <xdr:nvSpPr>
        <xdr:cNvPr id="4471" name="Text Box 15">
          <a:extLst>
            <a:ext uri="{FF2B5EF4-FFF2-40B4-BE49-F238E27FC236}">
              <a16:creationId xmlns:a16="http://schemas.microsoft.com/office/drawing/2014/main" id="{00000000-0008-0000-0500-000077110000}"/>
            </a:ext>
          </a:extLst>
        </xdr:cNvPr>
        <xdr:cNvSpPr txBox="1">
          <a:spLocks noChangeArrowheads="1"/>
        </xdr:cNvSpPr>
      </xdr:nvSpPr>
      <xdr:spPr bwMode="auto">
        <a:xfrm>
          <a:off x="4972050" y="357981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72" name="Text Box 15">
          <a:extLst>
            <a:ext uri="{FF2B5EF4-FFF2-40B4-BE49-F238E27FC236}">
              <a16:creationId xmlns:a16="http://schemas.microsoft.com/office/drawing/2014/main" id="{00000000-0008-0000-0500-000078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4331"/>
    <xdr:sp macro="" textlink="">
      <xdr:nvSpPr>
        <xdr:cNvPr id="4473" name="Text Box 15">
          <a:extLst>
            <a:ext uri="{FF2B5EF4-FFF2-40B4-BE49-F238E27FC236}">
              <a16:creationId xmlns:a16="http://schemas.microsoft.com/office/drawing/2014/main" id="{00000000-0008-0000-0500-000079110000}"/>
            </a:ext>
          </a:extLst>
        </xdr:cNvPr>
        <xdr:cNvSpPr txBox="1">
          <a:spLocks noChangeArrowheads="1"/>
        </xdr:cNvSpPr>
      </xdr:nvSpPr>
      <xdr:spPr bwMode="auto">
        <a:xfrm>
          <a:off x="4972050" y="357981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56743"/>
    <xdr:sp macro="" textlink="">
      <xdr:nvSpPr>
        <xdr:cNvPr id="4474" name="Text Box 15">
          <a:extLst>
            <a:ext uri="{FF2B5EF4-FFF2-40B4-BE49-F238E27FC236}">
              <a16:creationId xmlns:a16="http://schemas.microsoft.com/office/drawing/2014/main" id="{00000000-0008-0000-0500-00007A110000}"/>
            </a:ext>
          </a:extLst>
        </xdr:cNvPr>
        <xdr:cNvSpPr txBox="1">
          <a:spLocks noChangeArrowheads="1"/>
        </xdr:cNvSpPr>
      </xdr:nvSpPr>
      <xdr:spPr bwMode="auto">
        <a:xfrm>
          <a:off x="4972050" y="357981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75" name="Text Box 15">
          <a:extLst>
            <a:ext uri="{FF2B5EF4-FFF2-40B4-BE49-F238E27FC236}">
              <a16:creationId xmlns:a16="http://schemas.microsoft.com/office/drawing/2014/main" id="{00000000-0008-0000-0500-00007B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4331"/>
    <xdr:sp macro="" textlink="">
      <xdr:nvSpPr>
        <xdr:cNvPr id="4476" name="Text Box 15">
          <a:extLst>
            <a:ext uri="{FF2B5EF4-FFF2-40B4-BE49-F238E27FC236}">
              <a16:creationId xmlns:a16="http://schemas.microsoft.com/office/drawing/2014/main" id="{00000000-0008-0000-0500-00007C110000}"/>
            </a:ext>
          </a:extLst>
        </xdr:cNvPr>
        <xdr:cNvSpPr txBox="1">
          <a:spLocks noChangeArrowheads="1"/>
        </xdr:cNvSpPr>
      </xdr:nvSpPr>
      <xdr:spPr bwMode="auto">
        <a:xfrm>
          <a:off x="4972050" y="357981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77" name="Text Box 15">
          <a:extLst>
            <a:ext uri="{FF2B5EF4-FFF2-40B4-BE49-F238E27FC236}">
              <a16:creationId xmlns:a16="http://schemas.microsoft.com/office/drawing/2014/main" id="{00000000-0008-0000-0500-00007D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78" name="Text Box 15">
          <a:extLst>
            <a:ext uri="{FF2B5EF4-FFF2-40B4-BE49-F238E27FC236}">
              <a16:creationId xmlns:a16="http://schemas.microsoft.com/office/drawing/2014/main" id="{00000000-0008-0000-0500-00007E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79" name="Text Box 15">
          <a:extLst>
            <a:ext uri="{FF2B5EF4-FFF2-40B4-BE49-F238E27FC236}">
              <a16:creationId xmlns:a16="http://schemas.microsoft.com/office/drawing/2014/main" id="{00000000-0008-0000-0500-00007F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0" name="Text Box 15">
          <a:extLst>
            <a:ext uri="{FF2B5EF4-FFF2-40B4-BE49-F238E27FC236}">
              <a16:creationId xmlns:a16="http://schemas.microsoft.com/office/drawing/2014/main" id="{00000000-0008-0000-0500-000080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1" name="Text Box 15">
          <a:extLst>
            <a:ext uri="{FF2B5EF4-FFF2-40B4-BE49-F238E27FC236}">
              <a16:creationId xmlns:a16="http://schemas.microsoft.com/office/drawing/2014/main" id="{00000000-0008-0000-0500-000081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2" name="Text Box 15">
          <a:extLst>
            <a:ext uri="{FF2B5EF4-FFF2-40B4-BE49-F238E27FC236}">
              <a16:creationId xmlns:a16="http://schemas.microsoft.com/office/drawing/2014/main" id="{00000000-0008-0000-0500-000082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3" name="Text Box 15">
          <a:extLst>
            <a:ext uri="{FF2B5EF4-FFF2-40B4-BE49-F238E27FC236}">
              <a16:creationId xmlns:a16="http://schemas.microsoft.com/office/drawing/2014/main" id="{00000000-0008-0000-0500-000083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4" name="Text Box 15">
          <a:extLst>
            <a:ext uri="{FF2B5EF4-FFF2-40B4-BE49-F238E27FC236}">
              <a16:creationId xmlns:a16="http://schemas.microsoft.com/office/drawing/2014/main" id="{00000000-0008-0000-0500-000084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5" name="Text Box 15">
          <a:extLst>
            <a:ext uri="{FF2B5EF4-FFF2-40B4-BE49-F238E27FC236}">
              <a16:creationId xmlns:a16="http://schemas.microsoft.com/office/drawing/2014/main" id="{00000000-0008-0000-0500-000085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6" name="Text Box 15">
          <a:extLst>
            <a:ext uri="{FF2B5EF4-FFF2-40B4-BE49-F238E27FC236}">
              <a16:creationId xmlns:a16="http://schemas.microsoft.com/office/drawing/2014/main" id="{00000000-0008-0000-0500-000086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7" name="Text Box 15">
          <a:extLst>
            <a:ext uri="{FF2B5EF4-FFF2-40B4-BE49-F238E27FC236}">
              <a16:creationId xmlns:a16="http://schemas.microsoft.com/office/drawing/2014/main" id="{00000000-0008-0000-0500-000087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8" name="Text Box 15">
          <a:extLst>
            <a:ext uri="{FF2B5EF4-FFF2-40B4-BE49-F238E27FC236}">
              <a16:creationId xmlns:a16="http://schemas.microsoft.com/office/drawing/2014/main" id="{00000000-0008-0000-0500-000088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9" name="Text Box 15">
          <a:extLst>
            <a:ext uri="{FF2B5EF4-FFF2-40B4-BE49-F238E27FC236}">
              <a16:creationId xmlns:a16="http://schemas.microsoft.com/office/drawing/2014/main" id="{00000000-0008-0000-0500-000089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0" name="Text Box 15">
          <a:extLst>
            <a:ext uri="{FF2B5EF4-FFF2-40B4-BE49-F238E27FC236}">
              <a16:creationId xmlns:a16="http://schemas.microsoft.com/office/drawing/2014/main" id="{00000000-0008-0000-0500-00008A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1" name="Text Box 15">
          <a:extLst>
            <a:ext uri="{FF2B5EF4-FFF2-40B4-BE49-F238E27FC236}">
              <a16:creationId xmlns:a16="http://schemas.microsoft.com/office/drawing/2014/main" id="{00000000-0008-0000-0500-00008B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2" name="Text Box 15">
          <a:extLst>
            <a:ext uri="{FF2B5EF4-FFF2-40B4-BE49-F238E27FC236}">
              <a16:creationId xmlns:a16="http://schemas.microsoft.com/office/drawing/2014/main" id="{00000000-0008-0000-0500-00008C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3" name="Text Box 15">
          <a:extLst>
            <a:ext uri="{FF2B5EF4-FFF2-40B4-BE49-F238E27FC236}">
              <a16:creationId xmlns:a16="http://schemas.microsoft.com/office/drawing/2014/main" id="{00000000-0008-0000-0500-00008D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4" name="Text Box 15">
          <a:extLst>
            <a:ext uri="{FF2B5EF4-FFF2-40B4-BE49-F238E27FC236}">
              <a16:creationId xmlns:a16="http://schemas.microsoft.com/office/drawing/2014/main" id="{00000000-0008-0000-0500-00008E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5" name="Text Box 15">
          <a:extLst>
            <a:ext uri="{FF2B5EF4-FFF2-40B4-BE49-F238E27FC236}">
              <a16:creationId xmlns:a16="http://schemas.microsoft.com/office/drawing/2014/main" id="{00000000-0008-0000-0500-00008F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6" name="Text Box 15">
          <a:extLst>
            <a:ext uri="{FF2B5EF4-FFF2-40B4-BE49-F238E27FC236}">
              <a16:creationId xmlns:a16="http://schemas.microsoft.com/office/drawing/2014/main" id="{00000000-0008-0000-0500-000090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7" name="Text Box 15">
          <a:extLst>
            <a:ext uri="{FF2B5EF4-FFF2-40B4-BE49-F238E27FC236}">
              <a16:creationId xmlns:a16="http://schemas.microsoft.com/office/drawing/2014/main" id="{00000000-0008-0000-0500-000091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8" name="Text Box 15">
          <a:extLst>
            <a:ext uri="{FF2B5EF4-FFF2-40B4-BE49-F238E27FC236}">
              <a16:creationId xmlns:a16="http://schemas.microsoft.com/office/drawing/2014/main" id="{00000000-0008-0000-0500-000092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9" name="Text Box 15">
          <a:extLst>
            <a:ext uri="{FF2B5EF4-FFF2-40B4-BE49-F238E27FC236}">
              <a16:creationId xmlns:a16="http://schemas.microsoft.com/office/drawing/2014/main" id="{00000000-0008-0000-0500-000093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500" name="Text Box 15">
          <a:extLst>
            <a:ext uri="{FF2B5EF4-FFF2-40B4-BE49-F238E27FC236}">
              <a16:creationId xmlns:a16="http://schemas.microsoft.com/office/drawing/2014/main" id="{00000000-0008-0000-0500-000094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8496"/>
    <xdr:sp macro="" textlink="">
      <xdr:nvSpPr>
        <xdr:cNvPr id="4501" name="Text Box 15">
          <a:extLst>
            <a:ext uri="{FF2B5EF4-FFF2-40B4-BE49-F238E27FC236}">
              <a16:creationId xmlns:a16="http://schemas.microsoft.com/office/drawing/2014/main" id="{00000000-0008-0000-0500-000095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02" name="Text Box 15">
          <a:extLst>
            <a:ext uri="{FF2B5EF4-FFF2-40B4-BE49-F238E27FC236}">
              <a16:creationId xmlns:a16="http://schemas.microsoft.com/office/drawing/2014/main" id="{00000000-0008-0000-0500-000096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03" name="Text Box 15">
          <a:extLst>
            <a:ext uri="{FF2B5EF4-FFF2-40B4-BE49-F238E27FC236}">
              <a16:creationId xmlns:a16="http://schemas.microsoft.com/office/drawing/2014/main" id="{00000000-0008-0000-0500-000097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8496"/>
    <xdr:sp macro="" textlink="">
      <xdr:nvSpPr>
        <xdr:cNvPr id="4504" name="Text Box 15">
          <a:extLst>
            <a:ext uri="{FF2B5EF4-FFF2-40B4-BE49-F238E27FC236}">
              <a16:creationId xmlns:a16="http://schemas.microsoft.com/office/drawing/2014/main" id="{00000000-0008-0000-0500-000098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05" name="Text Box 15">
          <a:extLst>
            <a:ext uri="{FF2B5EF4-FFF2-40B4-BE49-F238E27FC236}">
              <a16:creationId xmlns:a16="http://schemas.microsoft.com/office/drawing/2014/main" id="{00000000-0008-0000-0500-000099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06" name="Text Box 15">
          <a:extLst>
            <a:ext uri="{FF2B5EF4-FFF2-40B4-BE49-F238E27FC236}">
              <a16:creationId xmlns:a16="http://schemas.microsoft.com/office/drawing/2014/main" id="{00000000-0008-0000-0500-00009A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56743"/>
    <xdr:sp macro="" textlink="">
      <xdr:nvSpPr>
        <xdr:cNvPr id="4507" name="Text Box 15">
          <a:extLst>
            <a:ext uri="{FF2B5EF4-FFF2-40B4-BE49-F238E27FC236}">
              <a16:creationId xmlns:a16="http://schemas.microsoft.com/office/drawing/2014/main" id="{00000000-0008-0000-0500-00009B110000}"/>
            </a:ext>
          </a:extLst>
        </xdr:cNvPr>
        <xdr:cNvSpPr txBox="1">
          <a:spLocks noChangeArrowheads="1"/>
        </xdr:cNvSpPr>
      </xdr:nvSpPr>
      <xdr:spPr bwMode="auto">
        <a:xfrm>
          <a:off x="4972050" y="38046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08" name="Text Box 15">
          <a:extLst>
            <a:ext uri="{FF2B5EF4-FFF2-40B4-BE49-F238E27FC236}">
              <a16:creationId xmlns:a16="http://schemas.microsoft.com/office/drawing/2014/main" id="{00000000-0008-0000-0500-00009C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09" name="Text Box 15">
          <a:extLst>
            <a:ext uri="{FF2B5EF4-FFF2-40B4-BE49-F238E27FC236}">
              <a16:creationId xmlns:a16="http://schemas.microsoft.com/office/drawing/2014/main" id="{00000000-0008-0000-0500-00009D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8496"/>
    <xdr:sp macro="" textlink="">
      <xdr:nvSpPr>
        <xdr:cNvPr id="4510" name="Text Box 15">
          <a:extLst>
            <a:ext uri="{FF2B5EF4-FFF2-40B4-BE49-F238E27FC236}">
              <a16:creationId xmlns:a16="http://schemas.microsoft.com/office/drawing/2014/main" id="{00000000-0008-0000-0500-00009E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11" name="Text Box 15">
          <a:extLst>
            <a:ext uri="{FF2B5EF4-FFF2-40B4-BE49-F238E27FC236}">
              <a16:creationId xmlns:a16="http://schemas.microsoft.com/office/drawing/2014/main" id="{00000000-0008-0000-0500-00009F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4512" name="Text Box 15">
          <a:extLst>
            <a:ext uri="{FF2B5EF4-FFF2-40B4-BE49-F238E27FC236}">
              <a16:creationId xmlns:a16="http://schemas.microsoft.com/office/drawing/2014/main" id="{00000000-0008-0000-0500-0000A0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8496"/>
    <xdr:sp macro="" textlink="">
      <xdr:nvSpPr>
        <xdr:cNvPr id="4513" name="Text Box 15">
          <a:extLst>
            <a:ext uri="{FF2B5EF4-FFF2-40B4-BE49-F238E27FC236}">
              <a16:creationId xmlns:a16="http://schemas.microsoft.com/office/drawing/2014/main" id="{00000000-0008-0000-0500-0000A1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14" name="Text Box 15">
          <a:extLst>
            <a:ext uri="{FF2B5EF4-FFF2-40B4-BE49-F238E27FC236}">
              <a16:creationId xmlns:a16="http://schemas.microsoft.com/office/drawing/2014/main" id="{00000000-0008-0000-0500-0000A2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4515" name="Text Box 15">
          <a:extLst>
            <a:ext uri="{FF2B5EF4-FFF2-40B4-BE49-F238E27FC236}">
              <a16:creationId xmlns:a16="http://schemas.microsoft.com/office/drawing/2014/main" id="{00000000-0008-0000-0500-0000A3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56743"/>
    <xdr:sp macro="" textlink="">
      <xdr:nvSpPr>
        <xdr:cNvPr id="4516" name="Text Box 15">
          <a:extLst>
            <a:ext uri="{FF2B5EF4-FFF2-40B4-BE49-F238E27FC236}">
              <a16:creationId xmlns:a16="http://schemas.microsoft.com/office/drawing/2014/main" id="{00000000-0008-0000-0500-0000A4110000}"/>
            </a:ext>
          </a:extLst>
        </xdr:cNvPr>
        <xdr:cNvSpPr txBox="1">
          <a:spLocks noChangeArrowheads="1"/>
        </xdr:cNvSpPr>
      </xdr:nvSpPr>
      <xdr:spPr bwMode="auto">
        <a:xfrm>
          <a:off x="4972050" y="38046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17" name="Text Box 15">
          <a:extLst>
            <a:ext uri="{FF2B5EF4-FFF2-40B4-BE49-F238E27FC236}">
              <a16:creationId xmlns:a16="http://schemas.microsoft.com/office/drawing/2014/main" id="{00000000-0008-0000-0500-0000A5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4518" name="Text Box 15">
          <a:extLst>
            <a:ext uri="{FF2B5EF4-FFF2-40B4-BE49-F238E27FC236}">
              <a16:creationId xmlns:a16="http://schemas.microsoft.com/office/drawing/2014/main" id="{00000000-0008-0000-0500-0000A6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19" name="Text Box 15">
          <a:extLst>
            <a:ext uri="{FF2B5EF4-FFF2-40B4-BE49-F238E27FC236}">
              <a16:creationId xmlns:a16="http://schemas.microsoft.com/office/drawing/2014/main" id="{00000000-0008-0000-0500-0000A7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20" name="Text Box 15">
          <a:extLst>
            <a:ext uri="{FF2B5EF4-FFF2-40B4-BE49-F238E27FC236}">
              <a16:creationId xmlns:a16="http://schemas.microsoft.com/office/drawing/2014/main" id="{00000000-0008-0000-0500-0000A8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21" name="Text Box 15">
          <a:extLst>
            <a:ext uri="{FF2B5EF4-FFF2-40B4-BE49-F238E27FC236}">
              <a16:creationId xmlns:a16="http://schemas.microsoft.com/office/drawing/2014/main" id="{00000000-0008-0000-0500-0000A9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8496"/>
    <xdr:sp macro="" textlink="">
      <xdr:nvSpPr>
        <xdr:cNvPr id="4522" name="Text Box 15">
          <a:extLst>
            <a:ext uri="{FF2B5EF4-FFF2-40B4-BE49-F238E27FC236}">
              <a16:creationId xmlns:a16="http://schemas.microsoft.com/office/drawing/2014/main" id="{00000000-0008-0000-0500-0000AA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23" name="Text Box 15">
          <a:extLst>
            <a:ext uri="{FF2B5EF4-FFF2-40B4-BE49-F238E27FC236}">
              <a16:creationId xmlns:a16="http://schemas.microsoft.com/office/drawing/2014/main" id="{00000000-0008-0000-0500-0000AB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24" name="Text Box 15">
          <a:extLst>
            <a:ext uri="{FF2B5EF4-FFF2-40B4-BE49-F238E27FC236}">
              <a16:creationId xmlns:a16="http://schemas.microsoft.com/office/drawing/2014/main" id="{00000000-0008-0000-0500-0000AC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8496"/>
    <xdr:sp macro="" textlink="">
      <xdr:nvSpPr>
        <xdr:cNvPr id="4525" name="Text Box 15">
          <a:extLst>
            <a:ext uri="{FF2B5EF4-FFF2-40B4-BE49-F238E27FC236}">
              <a16:creationId xmlns:a16="http://schemas.microsoft.com/office/drawing/2014/main" id="{00000000-0008-0000-0500-0000AD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26" name="Text Box 15">
          <a:extLst>
            <a:ext uri="{FF2B5EF4-FFF2-40B4-BE49-F238E27FC236}">
              <a16:creationId xmlns:a16="http://schemas.microsoft.com/office/drawing/2014/main" id="{00000000-0008-0000-0500-0000AE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27" name="Text Box 15">
          <a:extLst>
            <a:ext uri="{FF2B5EF4-FFF2-40B4-BE49-F238E27FC236}">
              <a16:creationId xmlns:a16="http://schemas.microsoft.com/office/drawing/2014/main" id="{00000000-0008-0000-0500-0000AF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56743"/>
    <xdr:sp macro="" textlink="">
      <xdr:nvSpPr>
        <xdr:cNvPr id="4528" name="Text Box 15">
          <a:extLst>
            <a:ext uri="{FF2B5EF4-FFF2-40B4-BE49-F238E27FC236}">
              <a16:creationId xmlns:a16="http://schemas.microsoft.com/office/drawing/2014/main" id="{00000000-0008-0000-0500-0000B0110000}"/>
            </a:ext>
          </a:extLst>
        </xdr:cNvPr>
        <xdr:cNvSpPr txBox="1">
          <a:spLocks noChangeArrowheads="1"/>
        </xdr:cNvSpPr>
      </xdr:nvSpPr>
      <xdr:spPr bwMode="auto">
        <a:xfrm>
          <a:off x="4972050" y="40293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29" name="Text Box 15">
          <a:extLst>
            <a:ext uri="{FF2B5EF4-FFF2-40B4-BE49-F238E27FC236}">
              <a16:creationId xmlns:a16="http://schemas.microsoft.com/office/drawing/2014/main" id="{00000000-0008-0000-0500-0000B1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30" name="Text Box 15">
          <a:extLst>
            <a:ext uri="{FF2B5EF4-FFF2-40B4-BE49-F238E27FC236}">
              <a16:creationId xmlns:a16="http://schemas.microsoft.com/office/drawing/2014/main" id="{00000000-0008-0000-0500-0000B2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31" name="Text Box 15">
          <a:extLst>
            <a:ext uri="{FF2B5EF4-FFF2-40B4-BE49-F238E27FC236}">
              <a16:creationId xmlns:a16="http://schemas.microsoft.com/office/drawing/2014/main" id="{00000000-0008-0000-0500-0000B3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32" name="Text Box 15">
          <a:extLst>
            <a:ext uri="{FF2B5EF4-FFF2-40B4-BE49-F238E27FC236}">
              <a16:creationId xmlns:a16="http://schemas.microsoft.com/office/drawing/2014/main" id="{00000000-0008-0000-0500-0000B4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33" name="Text Box 15">
          <a:extLst>
            <a:ext uri="{FF2B5EF4-FFF2-40B4-BE49-F238E27FC236}">
              <a16:creationId xmlns:a16="http://schemas.microsoft.com/office/drawing/2014/main" id="{00000000-0008-0000-0500-0000B5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8496"/>
    <xdr:sp macro="" textlink="">
      <xdr:nvSpPr>
        <xdr:cNvPr id="4534" name="Text Box 15">
          <a:extLst>
            <a:ext uri="{FF2B5EF4-FFF2-40B4-BE49-F238E27FC236}">
              <a16:creationId xmlns:a16="http://schemas.microsoft.com/office/drawing/2014/main" id="{00000000-0008-0000-0500-0000B6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35" name="Text Box 15">
          <a:extLst>
            <a:ext uri="{FF2B5EF4-FFF2-40B4-BE49-F238E27FC236}">
              <a16:creationId xmlns:a16="http://schemas.microsoft.com/office/drawing/2014/main" id="{00000000-0008-0000-0500-0000B7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4536" name="Text Box 15">
          <a:extLst>
            <a:ext uri="{FF2B5EF4-FFF2-40B4-BE49-F238E27FC236}">
              <a16:creationId xmlns:a16="http://schemas.microsoft.com/office/drawing/2014/main" id="{00000000-0008-0000-0500-0000B8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8496"/>
    <xdr:sp macro="" textlink="">
      <xdr:nvSpPr>
        <xdr:cNvPr id="4537" name="Text Box 15">
          <a:extLst>
            <a:ext uri="{FF2B5EF4-FFF2-40B4-BE49-F238E27FC236}">
              <a16:creationId xmlns:a16="http://schemas.microsoft.com/office/drawing/2014/main" id="{00000000-0008-0000-0500-0000B9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38" name="Text Box 15">
          <a:extLst>
            <a:ext uri="{FF2B5EF4-FFF2-40B4-BE49-F238E27FC236}">
              <a16:creationId xmlns:a16="http://schemas.microsoft.com/office/drawing/2014/main" id="{00000000-0008-0000-0500-0000BA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4539" name="Text Box 15">
          <a:extLst>
            <a:ext uri="{FF2B5EF4-FFF2-40B4-BE49-F238E27FC236}">
              <a16:creationId xmlns:a16="http://schemas.microsoft.com/office/drawing/2014/main" id="{00000000-0008-0000-0500-0000BB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56743"/>
    <xdr:sp macro="" textlink="">
      <xdr:nvSpPr>
        <xdr:cNvPr id="4540" name="Text Box 15">
          <a:extLst>
            <a:ext uri="{FF2B5EF4-FFF2-40B4-BE49-F238E27FC236}">
              <a16:creationId xmlns:a16="http://schemas.microsoft.com/office/drawing/2014/main" id="{00000000-0008-0000-0500-0000BC110000}"/>
            </a:ext>
          </a:extLst>
        </xdr:cNvPr>
        <xdr:cNvSpPr txBox="1">
          <a:spLocks noChangeArrowheads="1"/>
        </xdr:cNvSpPr>
      </xdr:nvSpPr>
      <xdr:spPr bwMode="auto">
        <a:xfrm>
          <a:off x="4972050" y="40293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1" name="Text Box 15">
          <a:extLst>
            <a:ext uri="{FF2B5EF4-FFF2-40B4-BE49-F238E27FC236}">
              <a16:creationId xmlns:a16="http://schemas.microsoft.com/office/drawing/2014/main" id="{00000000-0008-0000-0500-0000BD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4542" name="Text Box 15">
          <a:extLst>
            <a:ext uri="{FF2B5EF4-FFF2-40B4-BE49-F238E27FC236}">
              <a16:creationId xmlns:a16="http://schemas.microsoft.com/office/drawing/2014/main" id="{00000000-0008-0000-0500-0000BE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3" name="Text Box 15">
          <a:extLst>
            <a:ext uri="{FF2B5EF4-FFF2-40B4-BE49-F238E27FC236}">
              <a16:creationId xmlns:a16="http://schemas.microsoft.com/office/drawing/2014/main" id="{00000000-0008-0000-0500-0000BF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4" name="Text Box 15">
          <a:extLst>
            <a:ext uri="{FF2B5EF4-FFF2-40B4-BE49-F238E27FC236}">
              <a16:creationId xmlns:a16="http://schemas.microsoft.com/office/drawing/2014/main" id="{00000000-0008-0000-0500-0000C0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5" name="Text Box 15">
          <a:extLst>
            <a:ext uri="{FF2B5EF4-FFF2-40B4-BE49-F238E27FC236}">
              <a16:creationId xmlns:a16="http://schemas.microsoft.com/office/drawing/2014/main" id="{00000000-0008-0000-0500-0000C1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46" name="Text Box 15">
          <a:extLst>
            <a:ext uri="{FF2B5EF4-FFF2-40B4-BE49-F238E27FC236}">
              <a16:creationId xmlns:a16="http://schemas.microsoft.com/office/drawing/2014/main" id="{00000000-0008-0000-0500-0000C2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47" name="Text Box 15">
          <a:extLst>
            <a:ext uri="{FF2B5EF4-FFF2-40B4-BE49-F238E27FC236}">
              <a16:creationId xmlns:a16="http://schemas.microsoft.com/office/drawing/2014/main" id="{00000000-0008-0000-0500-0000C3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48" name="Text Box 15">
          <a:extLst>
            <a:ext uri="{FF2B5EF4-FFF2-40B4-BE49-F238E27FC236}">
              <a16:creationId xmlns:a16="http://schemas.microsoft.com/office/drawing/2014/main" id="{00000000-0008-0000-0500-0000C4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49" name="Text Box 15">
          <a:extLst>
            <a:ext uri="{FF2B5EF4-FFF2-40B4-BE49-F238E27FC236}">
              <a16:creationId xmlns:a16="http://schemas.microsoft.com/office/drawing/2014/main" id="{00000000-0008-0000-0500-0000C5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0" name="Text Box 15">
          <a:extLst>
            <a:ext uri="{FF2B5EF4-FFF2-40B4-BE49-F238E27FC236}">
              <a16:creationId xmlns:a16="http://schemas.microsoft.com/office/drawing/2014/main" id="{00000000-0008-0000-0500-0000C6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1" name="Text Box 15">
          <a:extLst>
            <a:ext uri="{FF2B5EF4-FFF2-40B4-BE49-F238E27FC236}">
              <a16:creationId xmlns:a16="http://schemas.microsoft.com/office/drawing/2014/main" id="{00000000-0008-0000-0500-0000C7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8496"/>
    <xdr:sp macro="" textlink="">
      <xdr:nvSpPr>
        <xdr:cNvPr id="4552" name="Text Box 15">
          <a:extLst>
            <a:ext uri="{FF2B5EF4-FFF2-40B4-BE49-F238E27FC236}">
              <a16:creationId xmlns:a16="http://schemas.microsoft.com/office/drawing/2014/main" id="{00000000-0008-0000-0500-0000C8110000}"/>
            </a:ext>
          </a:extLst>
        </xdr:cNvPr>
        <xdr:cNvSpPr txBox="1">
          <a:spLocks noChangeArrowheads="1"/>
        </xdr:cNvSpPr>
      </xdr:nvSpPr>
      <xdr:spPr bwMode="auto">
        <a:xfrm>
          <a:off x="4972050" y="42541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53" name="Text Box 15">
          <a:extLst>
            <a:ext uri="{FF2B5EF4-FFF2-40B4-BE49-F238E27FC236}">
              <a16:creationId xmlns:a16="http://schemas.microsoft.com/office/drawing/2014/main" id="{00000000-0008-0000-0500-0000C9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331"/>
    <xdr:sp macro="" textlink="">
      <xdr:nvSpPr>
        <xdr:cNvPr id="4554" name="Text Box 15">
          <a:extLst>
            <a:ext uri="{FF2B5EF4-FFF2-40B4-BE49-F238E27FC236}">
              <a16:creationId xmlns:a16="http://schemas.microsoft.com/office/drawing/2014/main" id="{00000000-0008-0000-0500-0000CA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56743"/>
    <xdr:sp macro="" textlink="">
      <xdr:nvSpPr>
        <xdr:cNvPr id="4555" name="Text Box 15">
          <a:extLst>
            <a:ext uri="{FF2B5EF4-FFF2-40B4-BE49-F238E27FC236}">
              <a16:creationId xmlns:a16="http://schemas.microsoft.com/office/drawing/2014/main" id="{00000000-0008-0000-0500-0000CB110000}"/>
            </a:ext>
          </a:extLst>
        </xdr:cNvPr>
        <xdr:cNvSpPr txBox="1">
          <a:spLocks noChangeArrowheads="1"/>
        </xdr:cNvSpPr>
      </xdr:nvSpPr>
      <xdr:spPr bwMode="auto">
        <a:xfrm>
          <a:off x="4972050" y="42541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56" name="Text Box 15">
          <a:extLst>
            <a:ext uri="{FF2B5EF4-FFF2-40B4-BE49-F238E27FC236}">
              <a16:creationId xmlns:a16="http://schemas.microsoft.com/office/drawing/2014/main" id="{00000000-0008-0000-0500-0000CC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331"/>
    <xdr:sp macro="" textlink="">
      <xdr:nvSpPr>
        <xdr:cNvPr id="4557" name="Text Box 15">
          <a:extLst>
            <a:ext uri="{FF2B5EF4-FFF2-40B4-BE49-F238E27FC236}">
              <a16:creationId xmlns:a16="http://schemas.microsoft.com/office/drawing/2014/main" id="{00000000-0008-0000-0500-0000CD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58" name="Text Box 15">
          <a:extLst>
            <a:ext uri="{FF2B5EF4-FFF2-40B4-BE49-F238E27FC236}">
              <a16:creationId xmlns:a16="http://schemas.microsoft.com/office/drawing/2014/main" id="{00000000-0008-0000-0500-0000CE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59" name="Text Box 15">
          <a:extLst>
            <a:ext uri="{FF2B5EF4-FFF2-40B4-BE49-F238E27FC236}">
              <a16:creationId xmlns:a16="http://schemas.microsoft.com/office/drawing/2014/main" id="{00000000-0008-0000-0500-0000CF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0" name="Text Box 15">
          <a:extLst>
            <a:ext uri="{FF2B5EF4-FFF2-40B4-BE49-F238E27FC236}">
              <a16:creationId xmlns:a16="http://schemas.microsoft.com/office/drawing/2014/main" id="{00000000-0008-0000-0500-0000D0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1" name="Text Box 15">
          <a:extLst>
            <a:ext uri="{FF2B5EF4-FFF2-40B4-BE49-F238E27FC236}">
              <a16:creationId xmlns:a16="http://schemas.microsoft.com/office/drawing/2014/main" id="{00000000-0008-0000-0500-0000D1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2" name="Text Box 15">
          <a:extLst>
            <a:ext uri="{FF2B5EF4-FFF2-40B4-BE49-F238E27FC236}">
              <a16:creationId xmlns:a16="http://schemas.microsoft.com/office/drawing/2014/main" id="{00000000-0008-0000-0500-0000D2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3" name="Text Box 15">
          <a:extLst>
            <a:ext uri="{FF2B5EF4-FFF2-40B4-BE49-F238E27FC236}">
              <a16:creationId xmlns:a16="http://schemas.microsoft.com/office/drawing/2014/main" id="{00000000-0008-0000-0500-0000D3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8496"/>
    <xdr:sp macro="" textlink="">
      <xdr:nvSpPr>
        <xdr:cNvPr id="4564" name="Text Box 15">
          <a:extLst>
            <a:ext uri="{FF2B5EF4-FFF2-40B4-BE49-F238E27FC236}">
              <a16:creationId xmlns:a16="http://schemas.microsoft.com/office/drawing/2014/main" id="{00000000-0008-0000-0500-0000D4110000}"/>
            </a:ext>
          </a:extLst>
        </xdr:cNvPr>
        <xdr:cNvSpPr txBox="1">
          <a:spLocks noChangeArrowheads="1"/>
        </xdr:cNvSpPr>
      </xdr:nvSpPr>
      <xdr:spPr bwMode="auto">
        <a:xfrm>
          <a:off x="4972050" y="42541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65" name="Text Box 15">
          <a:extLst>
            <a:ext uri="{FF2B5EF4-FFF2-40B4-BE49-F238E27FC236}">
              <a16:creationId xmlns:a16="http://schemas.microsoft.com/office/drawing/2014/main" id="{00000000-0008-0000-0500-0000D5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331"/>
    <xdr:sp macro="" textlink="">
      <xdr:nvSpPr>
        <xdr:cNvPr id="4566" name="Text Box 15">
          <a:extLst>
            <a:ext uri="{FF2B5EF4-FFF2-40B4-BE49-F238E27FC236}">
              <a16:creationId xmlns:a16="http://schemas.microsoft.com/office/drawing/2014/main" id="{00000000-0008-0000-0500-0000D6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56743"/>
    <xdr:sp macro="" textlink="">
      <xdr:nvSpPr>
        <xdr:cNvPr id="4567" name="Text Box 15">
          <a:extLst>
            <a:ext uri="{FF2B5EF4-FFF2-40B4-BE49-F238E27FC236}">
              <a16:creationId xmlns:a16="http://schemas.microsoft.com/office/drawing/2014/main" id="{00000000-0008-0000-0500-0000D7110000}"/>
            </a:ext>
          </a:extLst>
        </xdr:cNvPr>
        <xdr:cNvSpPr txBox="1">
          <a:spLocks noChangeArrowheads="1"/>
        </xdr:cNvSpPr>
      </xdr:nvSpPr>
      <xdr:spPr bwMode="auto">
        <a:xfrm>
          <a:off x="4972050" y="42541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68" name="Text Box 15">
          <a:extLst>
            <a:ext uri="{FF2B5EF4-FFF2-40B4-BE49-F238E27FC236}">
              <a16:creationId xmlns:a16="http://schemas.microsoft.com/office/drawing/2014/main" id="{00000000-0008-0000-0500-0000D8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331"/>
    <xdr:sp macro="" textlink="">
      <xdr:nvSpPr>
        <xdr:cNvPr id="4569" name="Text Box 15">
          <a:extLst>
            <a:ext uri="{FF2B5EF4-FFF2-40B4-BE49-F238E27FC236}">
              <a16:creationId xmlns:a16="http://schemas.microsoft.com/office/drawing/2014/main" id="{00000000-0008-0000-0500-0000D9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0" name="Text Box 15">
          <a:extLst>
            <a:ext uri="{FF2B5EF4-FFF2-40B4-BE49-F238E27FC236}">
              <a16:creationId xmlns:a16="http://schemas.microsoft.com/office/drawing/2014/main" id="{00000000-0008-0000-0500-0000DA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1" name="Text Box 15">
          <a:extLst>
            <a:ext uri="{FF2B5EF4-FFF2-40B4-BE49-F238E27FC236}">
              <a16:creationId xmlns:a16="http://schemas.microsoft.com/office/drawing/2014/main" id="{00000000-0008-0000-0500-0000DB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2" name="Text Box 15">
          <a:extLst>
            <a:ext uri="{FF2B5EF4-FFF2-40B4-BE49-F238E27FC236}">
              <a16:creationId xmlns:a16="http://schemas.microsoft.com/office/drawing/2014/main" id="{00000000-0008-0000-0500-0000DC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3" name="Text Box 15">
          <a:extLst>
            <a:ext uri="{FF2B5EF4-FFF2-40B4-BE49-F238E27FC236}">
              <a16:creationId xmlns:a16="http://schemas.microsoft.com/office/drawing/2014/main" id="{00000000-0008-0000-0500-0000DD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4" name="Text Box 15">
          <a:extLst>
            <a:ext uri="{FF2B5EF4-FFF2-40B4-BE49-F238E27FC236}">
              <a16:creationId xmlns:a16="http://schemas.microsoft.com/office/drawing/2014/main" id="{00000000-0008-0000-0500-0000DE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5" name="Text Box 15">
          <a:extLst>
            <a:ext uri="{FF2B5EF4-FFF2-40B4-BE49-F238E27FC236}">
              <a16:creationId xmlns:a16="http://schemas.microsoft.com/office/drawing/2014/main" id="{00000000-0008-0000-0500-0000DF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76" name="Text Box 15">
          <a:extLst>
            <a:ext uri="{FF2B5EF4-FFF2-40B4-BE49-F238E27FC236}">
              <a16:creationId xmlns:a16="http://schemas.microsoft.com/office/drawing/2014/main" id="{00000000-0008-0000-0500-0000E0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77" name="Text Box 15">
          <a:extLst>
            <a:ext uri="{FF2B5EF4-FFF2-40B4-BE49-F238E27FC236}">
              <a16:creationId xmlns:a16="http://schemas.microsoft.com/office/drawing/2014/main" id="{00000000-0008-0000-0500-0000E1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78" name="Text Box 15">
          <a:extLst>
            <a:ext uri="{FF2B5EF4-FFF2-40B4-BE49-F238E27FC236}">
              <a16:creationId xmlns:a16="http://schemas.microsoft.com/office/drawing/2014/main" id="{00000000-0008-0000-0500-0000E2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79" name="Text Box 15">
          <a:extLst>
            <a:ext uri="{FF2B5EF4-FFF2-40B4-BE49-F238E27FC236}">
              <a16:creationId xmlns:a16="http://schemas.microsoft.com/office/drawing/2014/main" id="{00000000-0008-0000-0500-0000E3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0" name="Text Box 15">
          <a:extLst>
            <a:ext uri="{FF2B5EF4-FFF2-40B4-BE49-F238E27FC236}">
              <a16:creationId xmlns:a16="http://schemas.microsoft.com/office/drawing/2014/main" id="{00000000-0008-0000-0500-0000E4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1" name="Text Box 15">
          <a:extLst>
            <a:ext uri="{FF2B5EF4-FFF2-40B4-BE49-F238E27FC236}">
              <a16:creationId xmlns:a16="http://schemas.microsoft.com/office/drawing/2014/main" id="{00000000-0008-0000-0500-0000E5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2" name="Text Box 15">
          <a:extLst>
            <a:ext uri="{FF2B5EF4-FFF2-40B4-BE49-F238E27FC236}">
              <a16:creationId xmlns:a16="http://schemas.microsoft.com/office/drawing/2014/main" id="{00000000-0008-0000-0500-0000E6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3" name="Text Box 15">
          <a:extLst>
            <a:ext uri="{FF2B5EF4-FFF2-40B4-BE49-F238E27FC236}">
              <a16:creationId xmlns:a16="http://schemas.microsoft.com/office/drawing/2014/main" id="{00000000-0008-0000-0500-0000E7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61691"/>
    <xdr:sp macro="" textlink="">
      <xdr:nvSpPr>
        <xdr:cNvPr id="4584" name="Text Box 15">
          <a:extLst>
            <a:ext uri="{FF2B5EF4-FFF2-40B4-BE49-F238E27FC236}">
              <a16:creationId xmlns:a16="http://schemas.microsoft.com/office/drawing/2014/main" id="{00000000-0008-0000-0500-0000E8110000}"/>
            </a:ext>
          </a:extLst>
        </xdr:cNvPr>
        <xdr:cNvSpPr txBox="1">
          <a:spLocks noChangeArrowheads="1"/>
        </xdr:cNvSpPr>
      </xdr:nvSpPr>
      <xdr:spPr bwMode="auto">
        <a:xfrm>
          <a:off x="4972050" y="447897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585" name="Text Box 15">
          <a:extLst>
            <a:ext uri="{FF2B5EF4-FFF2-40B4-BE49-F238E27FC236}">
              <a16:creationId xmlns:a16="http://schemas.microsoft.com/office/drawing/2014/main" id="{00000000-0008-0000-0500-0000E9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586" name="Text Box 15">
          <a:extLst>
            <a:ext uri="{FF2B5EF4-FFF2-40B4-BE49-F238E27FC236}">
              <a16:creationId xmlns:a16="http://schemas.microsoft.com/office/drawing/2014/main" id="{00000000-0008-0000-0500-0000EA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8496"/>
    <xdr:sp macro="" textlink="">
      <xdr:nvSpPr>
        <xdr:cNvPr id="4587" name="Text Box 15">
          <a:extLst>
            <a:ext uri="{FF2B5EF4-FFF2-40B4-BE49-F238E27FC236}">
              <a16:creationId xmlns:a16="http://schemas.microsoft.com/office/drawing/2014/main" id="{00000000-0008-0000-0500-0000EB110000}"/>
            </a:ext>
          </a:extLst>
        </xdr:cNvPr>
        <xdr:cNvSpPr txBox="1">
          <a:spLocks noChangeArrowheads="1"/>
        </xdr:cNvSpPr>
      </xdr:nvSpPr>
      <xdr:spPr bwMode="auto">
        <a:xfrm>
          <a:off x="4972050" y="44789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588" name="Text Box 15">
          <a:extLst>
            <a:ext uri="{FF2B5EF4-FFF2-40B4-BE49-F238E27FC236}">
              <a16:creationId xmlns:a16="http://schemas.microsoft.com/office/drawing/2014/main" id="{00000000-0008-0000-0500-0000EC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589" name="Text Box 15">
          <a:extLst>
            <a:ext uri="{FF2B5EF4-FFF2-40B4-BE49-F238E27FC236}">
              <a16:creationId xmlns:a16="http://schemas.microsoft.com/office/drawing/2014/main" id="{00000000-0008-0000-0500-0000ED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56743"/>
    <xdr:sp macro="" textlink="">
      <xdr:nvSpPr>
        <xdr:cNvPr id="4590" name="Text Box 15">
          <a:extLst>
            <a:ext uri="{FF2B5EF4-FFF2-40B4-BE49-F238E27FC236}">
              <a16:creationId xmlns:a16="http://schemas.microsoft.com/office/drawing/2014/main" id="{00000000-0008-0000-0500-0000EE110000}"/>
            </a:ext>
          </a:extLst>
        </xdr:cNvPr>
        <xdr:cNvSpPr txBox="1">
          <a:spLocks noChangeArrowheads="1"/>
        </xdr:cNvSpPr>
      </xdr:nvSpPr>
      <xdr:spPr bwMode="auto">
        <a:xfrm>
          <a:off x="4972050" y="44789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591" name="Text Box 15">
          <a:extLst>
            <a:ext uri="{FF2B5EF4-FFF2-40B4-BE49-F238E27FC236}">
              <a16:creationId xmlns:a16="http://schemas.microsoft.com/office/drawing/2014/main" id="{00000000-0008-0000-0500-0000EF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593" name="Text Box 15">
          <a:extLst>
            <a:ext uri="{FF2B5EF4-FFF2-40B4-BE49-F238E27FC236}">
              <a16:creationId xmlns:a16="http://schemas.microsoft.com/office/drawing/2014/main" id="{00000000-0008-0000-0500-0000F1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594" name="Text Box 15">
          <a:extLst>
            <a:ext uri="{FF2B5EF4-FFF2-40B4-BE49-F238E27FC236}">
              <a16:creationId xmlns:a16="http://schemas.microsoft.com/office/drawing/2014/main" id="{00000000-0008-0000-0500-0000F2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595" name="Text Box 15">
          <a:extLst>
            <a:ext uri="{FF2B5EF4-FFF2-40B4-BE49-F238E27FC236}">
              <a16:creationId xmlns:a16="http://schemas.microsoft.com/office/drawing/2014/main" id="{00000000-0008-0000-0500-0000F3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596" name="Text Box 15">
          <a:extLst>
            <a:ext uri="{FF2B5EF4-FFF2-40B4-BE49-F238E27FC236}">
              <a16:creationId xmlns:a16="http://schemas.microsoft.com/office/drawing/2014/main" id="{00000000-0008-0000-0500-0000F4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597" name="Text Box 15">
          <a:extLst>
            <a:ext uri="{FF2B5EF4-FFF2-40B4-BE49-F238E27FC236}">
              <a16:creationId xmlns:a16="http://schemas.microsoft.com/office/drawing/2014/main" id="{00000000-0008-0000-0500-0000F5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598" name="Text Box 15">
          <a:extLst>
            <a:ext uri="{FF2B5EF4-FFF2-40B4-BE49-F238E27FC236}">
              <a16:creationId xmlns:a16="http://schemas.microsoft.com/office/drawing/2014/main" id="{00000000-0008-0000-0500-0000F6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599" name="Text Box 15">
          <a:extLst>
            <a:ext uri="{FF2B5EF4-FFF2-40B4-BE49-F238E27FC236}">
              <a16:creationId xmlns:a16="http://schemas.microsoft.com/office/drawing/2014/main" id="{00000000-0008-0000-0500-0000F7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00" name="Text Box 15">
          <a:extLst>
            <a:ext uri="{FF2B5EF4-FFF2-40B4-BE49-F238E27FC236}">
              <a16:creationId xmlns:a16="http://schemas.microsoft.com/office/drawing/2014/main" id="{00000000-0008-0000-0500-0000F8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61691"/>
    <xdr:sp macro="" textlink="">
      <xdr:nvSpPr>
        <xdr:cNvPr id="4601" name="Text Box 15">
          <a:extLst>
            <a:ext uri="{FF2B5EF4-FFF2-40B4-BE49-F238E27FC236}">
              <a16:creationId xmlns:a16="http://schemas.microsoft.com/office/drawing/2014/main" id="{00000000-0008-0000-0500-0000F9110000}"/>
            </a:ext>
          </a:extLst>
        </xdr:cNvPr>
        <xdr:cNvSpPr txBox="1">
          <a:spLocks noChangeArrowheads="1"/>
        </xdr:cNvSpPr>
      </xdr:nvSpPr>
      <xdr:spPr bwMode="auto">
        <a:xfrm>
          <a:off x="4972050" y="447897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02" name="Text Box 15">
          <a:extLst>
            <a:ext uri="{FF2B5EF4-FFF2-40B4-BE49-F238E27FC236}">
              <a16:creationId xmlns:a16="http://schemas.microsoft.com/office/drawing/2014/main" id="{00000000-0008-0000-0500-0000FA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4331"/>
    <xdr:sp macro="" textlink="">
      <xdr:nvSpPr>
        <xdr:cNvPr id="4603" name="Text Box 15">
          <a:extLst>
            <a:ext uri="{FF2B5EF4-FFF2-40B4-BE49-F238E27FC236}">
              <a16:creationId xmlns:a16="http://schemas.microsoft.com/office/drawing/2014/main" id="{00000000-0008-0000-0500-0000FB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8496"/>
    <xdr:sp macro="" textlink="">
      <xdr:nvSpPr>
        <xdr:cNvPr id="4604" name="Text Box 15">
          <a:extLst>
            <a:ext uri="{FF2B5EF4-FFF2-40B4-BE49-F238E27FC236}">
              <a16:creationId xmlns:a16="http://schemas.microsoft.com/office/drawing/2014/main" id="{00000000-0008-0000-0500-0000FC110000}"/>
            </a:ext>
          </a:extLst>
        </xdr:cNvPr>
        <xdr:cNvSpPr txBox="1">
          <a:spLocks noChangeArrowheads="1"/>
        </xdr:cNvSpPr>
      </xdr:nvSpPr>
      <xdr:spPr bwMode="auto">
        <a:xfrm>
          <a:off x="4972050" y="44789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05" name="Text Box 15">
          <a:extLst>
            <a:ext uri="{FF2B5EF4-FFF2-40B4-BE49-F238E27FC236}">
              <a16:creationId xmlns:a16="http://schemas.microsoft.com/office/drawing/2014/main" id="{00000000-0008-0000-0500-0000FD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4331"/>
    <xdr:sp macro="" textlink="">
      <xdr:nvSpPr>
        <xdr:cNvPr id="4606" name="Text Box 15">
          <a:extLst>
            <a:ext uri="{FF2B5EF4-FFF2-40B4-BE49-F238E27FC236}">
              <a16:creationId xmlns:a16="http://schemas.microsoft.com/office/drawing/2014/main" id="{00000000-0008-0000-0500-0000FE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56743"/>
    <xdr:sp macro="" textlink="">
      <xdr:nvSpPr>
        <xdr:cNvPr id="4607" name="Text Box 15">
          <a:extLst>
            <a:ext uri="{FF2B5EF4-FFF2-40B4-BE49-F238E27FC236}">
              <a16:creationId xmlns:a16="http://schemas.microsoft.com/office/drawing/2014/main" id="{00000000-0008-0000-0500-0000FF110000}"/>
            </a:ext>
          </a:extLst>
        </xdr:cNvPr>
        <xdr:cNvSpPr txBox="1">
          <a:spLocks noChangeArrowheads="1"/>
        </xdr:cNvSpPr>
      </xdr:nvSpPr>
      <xdr:spPr bwMode="auto">
        <a:xfrm>
          <a:off x="4972050" y="44789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08" name="Text Box 15">
          <a:extLst>
            <a:ext uri="{FF2B5EF4-FFF2-40B4-BE49-F238E27FC236}">
              <a16:creationId xmlns:a16="http://schemas.microsoft.com/office/drawing/2014/main" id="{00000000-0008-0000-0500-000000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4331"/>
    <xdr:sp macro="" textlink="">
      <xdr:nvSpPr>
        <xdr:cNvPr id="4609" name="Text Box 15">
          <a:extLst>
            <a:ext uri="{FF2B5EF4-FFF2-40B4-BE49-F238E27FC236}">
              <a16:creationId xmlns:a16="http://schemas.microsoft.com/office/drawing/2014/main" id="{00000000-0008-0000-0500-00000112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0" name="Text Box 15">
          <a:extLst>
            <a:ext uri="{FF2B5EF4-FFF2-40B4-BE49-F238E27FC236}">
              <a16:creationId xmlns:a16="http://schemas.microsoft.com/office/drawing/2014/main" id="{00000000-0008-0000-0500-000002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1" name="Text Box 15">
          <a:extLst>
            <a:ext uri="{FF2B5EF4-FFF2-40B4-BE49-F238E27FC236}">
              <a16:creationId xmlns:a16="http://schemas.microsoft.com/office/drawing/2014/main" id="{00000000-0008-0000-0500-000003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2" name="Text Box 15">
          <a:extLst>
            <a:ext uri="{FF2B5EF4-FFF2-40B4-BE49-F238E27FC236}">
              <a16:creationId xmlns:a16="http://schemas.microsoft.com/office/drawing/2014/main" id="{00000000-0008-0000-0500-000004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3" name="Text Box 15">
          <a:extLst>
            <a:ext uri="{FF2B5EF4-FFF2-40B4-BE49-F238E27FC236}">
              <a16:creationId xmlns:a16="http://schemas.microsoft.com/office/drawing/2014/main" id="{00000000-0008-0000-0500-000005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4" name="Text Box 15">
          <a:extLst>
            <a:ext uri="{FF2B5EF4-FFF2-40B4-BE49-F238E27FC236}">
              <a16:creationId xmlns:a16="http://schemas.microsoft.com/office/drawing/2014/main" id="{00000000-0008-0000-0500-000006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5" name="Text Box 15">
          <a:extLst>
            <a:ext uri="{FF2B5EF4-FFF2-40B4-BE49-F238E27FC236}">
              <a16:creationId xmlns:a16="http://schemas.microsoft.com/office/drawing/2014/main" id="{00000000-0008-0000-0500-000007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6" name="Text Box 15">
          <a:extLst>
            <a:ext uri="{FF2B5EF4-FFF2-40B4-BE49-F238E27FC236}">
              <a16:creationId xmlns:a16="http://schemas.microsoft.com/office/drawing/2014/main" id="{00000000-0008-0000-0500-000008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7" name="Text Box 15">
          <a:extLst>
            <a:ext uri="{FF2B5EF4-FFF2-40B4-BE49-F238E27FC236}">
              <a16:creationId xmlns:a16="http://schemas.microsoft.com/office/drawing/2014/main" id="{00000000-0008-0000-0500-000009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618" name="Text Box 15">
          <a:extLst>
            <a:ext uri="{FF2B5EF4-FFF2-40B4-BE49-F238E27FC236}">
              <a16:creationId xmlns:a16="http://schemas.microsoft.com/office/drawing/2014/main" id="{00000000-0008-0000-0500-00000A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619" name="Text Box 15">
          <a:extLst>
            <a:ext uri="{FF2B5EF4-FFF2-40B4-BE49-F238E27FC236}">
              <a16:creationId xmlns:a16="http://schemas.microsoft.com/office/drawing/2014/main" id="{00000000-0008-0000-0500-00000B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620" name="Text Box 15">
          <a:extLst>
            <a:ext uri="{FF2B5EF4-FFF2-40B4-BE49-F238E27FC236}">
              <a16:creationId xmlns:a16="http://schemas.microsoft.com/office/drawing/2014/main" id="{00000000-0008-0000-0500-00000C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621" name="Text Box 15">
          <a:extLst>
            <a:ext uri="{FF2B5EF4-FFF2-40B4-BE49-F238E27FC236}">
              <a16:creationId xmlns:a16="http://schemas.microsoft.com/office/drawing/2014/main" id="{00000000-0008-0000-0500-00000D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622" name="Text Box 15">
          <a:extLst>
            <a:ext uri="{FF2B5EF4-FFF2-40B4-BE49-F238E27FC236}">
              <a16:creationId xmlns:a16="http://schemas.microsoft.com/office/drawing/2014/main" id="{00000000-0008-0000-0500-00000E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623" name="Text Box 15">
          <a:extLst>
            <a:ext uri="{FF2B5EF4-FFF2-40B4-BE49-F238E27FC236}">
              <a16:creationId xmlns:a16="http://schemas.microsoft.com/office/drawing/2014/main" id="{00000000-0008-0000-0500-00000F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624" name="Text Box 15">
          <a:extLst>
            <a:ext uri="{FF2B5EF4-FFF2-40B4-BE49-F238E27FC236}">
              <a16:creationId xmlns:a16="http://schemas.microsoft.com/office/drawing/2014/main" id="{00000000-0008-0000-0500-000010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625" name="Text Box 15">
          <a:extLst>
            <a:ext uri="{FF2B5EF4-FFF2-40B4-BE49-F238E27FC236}">
              <a16:creationId xmlns:a16="http://schemas.microsoft.com/office/drawing/2014/main" id="{00000000-0008-0000-0500-000011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626" name="Text Box 15">
          <a:extLst>
            <a:ext uri="{FF2B5EF4-FFF2-40B4-BE49-F238E27FC236}">
              <a16:creationId xmlns:a16="http://schemas.microsoft.com/office/drawing/2014/main" id="{00000000-0008-0000-0500-000012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627" name="Text Box 15">
          <a:extLst>
            <a:ext uri="{FF2B5EF4-FFF2-40B4-BE49-F238E27FC236}">
              <a16:creationId xmlns:a16="http://schemas.microsoft.com/office/drawing/2014/main" id="{00000000-0008-0000-0500-000013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628" name="Text Box 15">
          <a:extLst>
            <a:ext uri="{FF2B5EF4-FFF2-40B4-BE49-F238E27FC236}">
              <a16:creationId xmlns:a16="http://schemas.microsoft.com/office/drawing/2014/main" id="{00000000-0008-0000-0500-000014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4629" name="Text Box 15">
          <a:extLst>
            <a:ext uri="{FF2B5EF4-FFF2-40B4-BE49-F238E27FC236}">
              <a16:creationId xmlns:a16="http://schemas.microsoft.com/office/drawing/2014/main" id="{00000000-0008-0000-0500-000015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30" name="Text Box 15">
          <a:extLst>
            <a:ext uri="{FF2B5EF4-FFF2-40B4-BE49-F238E27FC236}">
              <a16:creationId xmlns:a16="http://schemas.microsoft.com/office/drawing/2014/main" id="{00000000-0008-0000-0500-00001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31" name="Text Box 15">
          <a:extLst>
            <a:ext uri="{FF2B5EF4-FFF2-40B4-BE49-F238E27FC236}">
              <a16:creationId xmlns:a16="http://schemas.microsoft.com/office/drawing/2014/main" id="{00000000-0008-0000-0500-000017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4632" name="Text Box 15">
          <a:extLst>
            <a:ext uri="{FF2B5EF4-FFF2-40B4-BE49-F238E27FC236}">
              <a16:creationId xmlns:a16="http://schemas.microsoft.com/office/drawing/2014/main" id="{00000000-0008-0000-0500-000018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33" name="Text Box 15">
          <a:extLst>
            <a:ext uri="{FF2B5EF4-FFF2-40B4-BE49-F238E27FC236}">
              <a16:creationId xmlns:a16="http://schemas.microsoft.com/office/drawing/2014/main" id="{00000000-0008-0000-0500-00001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34" name="Text Box 15">
          <a:extLst>
            <a:ext uri="{FF2B5EF4-FFF2-40B4-BE49-F238E27FC236}">
              <a16:creationId xmlns:a16="http://schemas.microsoft.com/office/drawing/2014/main" id="{00000000-0008-0000-0500-00001A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56743"/>
    <xdr:sp macro="" textlink="">
      <xdr:nvSpPr>
        <xdr:cNvPr id="4635" name="Text Box 15">
          <a:extLst>
            <a:ext uri="{FF2B5EF4-FFF2-40B4-BE49-F238E27FC236}">
              <a16:creationId xmlns:a16="http://schemas.microsoft.com/office/drawing/2014/main" id="{00000000-0008-0000-0500-00001B120000}"/>
            </a:ext>
          </a:extLst>
        </xdr:cNvPr>
        <xdr:cNvSpPr txBox="1">
          <a:spLocks noChangeArrowheads="1"/>
        </xdr:cNvSpPr>
      </xdr:nvSpPr>
      <xdr:spPr bwMode="auto">
        <a:xfrm>
          <a:off x="4972050" y="14068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36" name="Text Box 15">
          <a:extLst>
            <a:ext uri="{FF2B5EF4-FFF2-40B4-BE49-F238E27FC236}">
              <a16:creationId xmlns:a16="http://schemas.microsoft.com/office/drawing/2014/main" id="{00000000-0008-0000-0500-00001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37" name="Text Box 15">
          <a:extLst>
            <a:ext uri="{FF2B5EF4-FFF2-40B4-BE49-F238E27FC236}">
              <a16:creationId xmlns:a16="http://schemas.microsoft.com/office/drawing/2014/main" id="{00000000-0008-0000-0500-00001D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38" name="Text Box 15">
          <a:extLst>
            <a:ext uri="{FF2B5EF4-FFF2-40B4-BE49-F238E27FC236}">
              <a16:creationId xmlns:a16="http://schemas.microsoft.com/office/drawing/2014/main" id="{00000000-0008-0000-0500-00001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39" name="Text Box 15">
          <a:extLst>
            <a:ext uri="{FF2B5EF4-FFF2-40B4-BE49-F238E27FC236}">
              <a16:creationId xmlns:a16="http://schemas.microsoft.com/office/drawing/2014/main" id="{00000000-0008-0000-0500-00001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0" name="Text Box 15">
          <a:extLst>
            <a:ext uri="{FF2B5EF4-FFF2-40B4-BE49-F238E27FC236}">
              <a16:creationId xmlns:a16="http://schemas.microsoft.com/office/drawing/2014/main" id="{00000000-0008-0000-0500-00002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1" name="Text Box 15">
          <a:extLst>
            <a:ext uri="{FF2B5EF4-FFF2-40B4-BE49-F238E27FC236}">
              <a16:creationId xmlns:a16="http://schemas.microsoft.com/office/drawing/2014/main" id="{00000000-0008-0000-0500-00002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2" name="Text Box 15">
          <a:extLst>
            <a:ext uri="{FF2B5EF4-FFF2-40B4-BE49-F238E27FC236}">
              <a16:creationId xmlns:a16="http://schemas.microsoft.com/office/drawing/2014/main" id="{00000000-0008-0000-0500-00002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3" name="Text Box 15">
          <a:extLst>
            <a:ext uri="{FF2B5EF4-FFF2-40B4-BE49-F238E27FC236}">
              <a16:creationId xmlns:a16="http://schemas.microsoft.com/office/drawing/2014/main" id="{00000000-0008-0000-0500-000023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4" name="Text Box 15">
          <a:extLst>
            <a:ext uri="{FF2B5EF4-FFF2-40B4-BE49-F238E27FC236}">
              <a16:creationId xmlns:a16="http://schemas.microsoft.com/office/drawing/2014/main" id="{00000000-0008-0000-0500-00002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5" name="Text Box 15">
          <a:extLst>
            <a:ext uri="{FF2B5EF4-FFF2-40B4-BE49-F238E27FC236}">
              <a16:creationId xmlns:a16="http://schemas.microsoft.com/office/drawing/2014/main" id="{00000000-0008-0000-0500-000025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6" name="Text Box 15">
          <a:extLst>
            <a:ext uri="{FF2B5EF4-FFF2-40B4-BE49-F238E27FC236}">
              <a16:creationId xmlns:a16="http://schemas.microsoft.com/office/drawing/2014/main" id="{00000000-0008-0000-0500-00002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7" name="Text Box 15">
          <a:extLst>
            <a:ext uri="{FF2B5EF4-FFF2-40B4-BE49-F238E27FC236}">
              <a16:creationId xmlns:a16="http://schemas.microsoft.com/office/drawing/2014/main" id="{00000000-0008-0000-0500-00002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8" name="Text Box 15">
          <a:extLst>
            <a:ext uri="{FF2B5EF4-FFF2-40B4-BE49-F238E27FC236}">
              <a16:creationId xmlns:a16="http://schemas.microsoft.com/office/drawing/2014/main" id="{00000000-0008-0000-0500-000028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9" name="Text Box 15">
          <a:extLst>
            <a:ext uri="{FF2B5EF4-FFF2-40B4-BE49-F238E27FC236}">
              <a16:creationId xmlns:a16="http://schemas.microsoft.com/office/drawing/2014/main" id="{00000000-0008-0000-0500-00002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0" name="Text Box 15">
          <a:extLst>
            <a:ext uri="{FF2B5EF4-FFF2-40B4-BE49-F238E27FC236}">
              <a16:creationId xmlns:a16="http://schemas.microsoft.com/office/drawing/2014/main" id="{00000000-0008-0000-0500-00002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1" name="Text Box 15">
          <a:extLst>
            <a:ext uri="{FF2B5EF4-FFF2-40B4-BE49-F238E27FC236}">
              <a16:creationId xmlns:a16="http://schemas.microsoft.com/office/drawing/2014/main" id="{00000000-0008-0000-0500-00002B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2" name="Text Box 15">
          <a:extLst>
            <a:ext uri="{FF2B5EF4-FFF2-40B4-BE49-F238E27FC236}">
              <a16:creationId xmlns:a16="http://schemas.microsoft.com/office/drawing/2014/main" id="{00000000-0008-0000-0500-00002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3" name="Text Box 15">
          <a:extLst>
            <a:ext uri="{FF2B5EF4-FFF2-40B4-BE49-F238E27FC236}">
              <a16:creationId xmlns:a16="http://schemas.microsoft.com/office/drawing/2014/main" id="{00000000-0008-0000-0500-00002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4" name="Text Box 15">
          <a:extLst>
            <a:ext uri="{FF2B5EF4-FFF2-40B4-BE49-F238E27FC236}">
              <a16:creationId xmlns:a16="http://schemas.microsoft.com/office/drawing/2014/main" id="{00000000-0008-0000-0500-00002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5" name="Text Box 15">
          <a:extLst>
            <a:ext uri="{FF2B5EF4-FFF2-40B4-BE49-F238E27FC236}">
              <a16:creationId xmlns:a16="http://schemas.microsoft.com/office/drawing/2014/main" id="{00000000-0008-0000-0500-00002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6" name="Text Box 15">
          <a:extLst>
            <a:ext uri="{FF2B5EF4-FFF2-40B4-BE49-F238E27FC236}">
              <a16:creationId xmlns:a16="http://schemas.microsoft.com/office/drawing/2014/main" id="{00000000-0008-0000-0500-00003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7" name="Text Box 15">
          <a:extLst>
            <a:ext uri="{FF2B5EF4-FFF2-40B4-BE49-F238E27FC236}">
              <a16:creationId xmlns:a16="http://schemas.microsoft.com/office/drawing/2014/main" id="{00000000-0008-0000-0500-00003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8" name="Text Box 15">
          <a:extLst>
            <a:ext uri="{FF2B5EF4-FFF2-40B4-BE49-F238E27FC236}">
              <a16:creationId xmlns:a16="http://schemas.microsoft.com/office/drawing/2014/main" id="{00000000-0008-0000-0500-00003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4659" name="Text Box 15">
          <a:extLst>
            <a:ext uri="{FF2B5EF4-FFF2-40B4-BE49-F238E27FC236}">
              <a16:creationId xmlns:a16="http://schemas.microsoft.com/office/drawing/2014/main" id="{00000000-0008-0000-0500-000033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60" name="Text Box 15">
          <a:extLst>
            <a:ext uri="{FF2B5EF4-FFF2-40B4-BE49-F238E27FC236}">
              <a16:creationId xmlns:a16="http://schemas.microsoft.com/office/drawing/2014/main" id="{00000000-0008-0000-0500-00003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4661" name="Text Box 15">
          <a:extLst>
            <a:ext uri="{FF2B5EF4-FFF2-40B4-BE49-F238E27FC236}">
              <a16:creationId xmlns:a16="http://schemas.microsoft.com/office/drawing/2014/main" id="{00000000-0008-0000-0500-000035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4662" name="Text Box 15">
          <a:extLst>
            <a:ext uri="{FF2B5EF4-FFF2-40B4-BE49-F238E27FC236}">
              <a16:creationId xmlns:a16="http://schemas.microsoft.com/office/drawing/2014/main" id="{00000000-0008-0000-0500-000036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63" name="Text Box 15">
          <a:extLst>
            <a:ext uri="{FF2B5EF4-FFF2-40B4-BE49-F238E27FC236}">
              <a16:creationId xmlns:a16="http://schemas.microsoft.com/office/drawing/2014/main" id="{00000000-0008-0000-0500-00003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4664" name="Text Box 15">
          <a:extLst>
            <a:ext uri="{FF2B5EF4-FFF2-40B4-BE49-F238E27FC236}">
              <a16:creationId xmlns:a16="http://schemas.microsoft.com/office/drawing/2014/main" id="{00000000-0008-0000-0500-000038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56743"/>
    <xdr:sp macro="" textlink="">
      <xdr:nvSpPr>
        <xdr:cNvPr id="4665" name="Text Box 15">
          <a:extLst>
            <a:ext uri="{FF2B5EF4-FFF2-40B4-BE49-F238E27FC236}">
              <a16:creationId xmlns:a16="http://schemas.microsoft.com/office/drawing/2014/main" id="{00000000-0008-0000-0500-000039120000}"/>
            </a:ext>
          </a:extLst>
        </xdr:cNvPr>
        <xdr:cNvSpPr txBox="1">
          <a:spLocks noChangeArrowheads="1"/>
        </xdr:cNvSpPr>
      </xdr:nvSpPr>
      <xdr:spPr bwMode="auto">
        <a:xfrm>
          <a:off x="4972050" y="14068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66" name="Text Box 15">
          <a:extLst>
            <a:ext uri="{FF2B5EF4-FFF2-40B4-BE49-F238E27FC236}">
              <a16:creationId xmlns:a16="http://schemas.microsoft.com/office/drawing/2014/main" id="{00000000-0008-0000-0500-00003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4667" name="Text Box 15">
          <a:extLst>
            <a:ext uri="{FF2B5EF4-FFF2-40B4-BE49-F238E27FC236}">
              <a16:creationId xmlns:a16="http://schemas.microsoft.com/office/drawing/2014/main" id="{00000000-0008-0000-0500-00003B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68" name="Text Box 15">
          <a:extLst>
            <a:ext uri="{FF2B5EF4-FFF2-40B4-BE49-F238E27FC236}">
              <a16:creationId xmlns:a16="http://schemas.microsoft.com/office/drawing/2014/main" id="{00000000-0008-0000-0500-00003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69" name="Text Box 15">
          <a:extLst>
            <a:ext uri="{FF2B5EF4-FFF2-40B4-BE49-F238E27FC236}">
              <a16:creationId xmlns:a16="http://schemas.microsoft.com/office/drawing/2014/main" id="{00000000-0008-0000-0500-00003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0" name="Text Box 15">
          <a:extLst>
            <a:ext uri="{FF2B5EF4-FFF2-40B4-BE49-F238E27FC236}">
              <a16:creationId xmlns:a16="http://schemas.microsoft.com/office/drawing/2014/main" id="{00000000-0008-0000-0500-00003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1" name="Text Box 15">
          <a:extLst>
            <a:ext uri="{FF2B5EF4-FFF2-40B4-BE49-F238E27FC236}">
              <a16:creationId xmlns:a16="http://schemas.microsoft.com/office/drawing/2014/main" id="{00000000-0008-0000-0500-00003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2" name="Text Box 15">
          <a:extLst>
            <a:ext uri="{FF2B5EF4-FFF2-40B4-BE49-F238E27FC236}">
              <a16:creationId xmlns:a16="http://schemas.microsoft.com/office/drawing/2014/main" id="{00000000-0008-0000-0500-00004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3" name="Text Box 15">
          <a:extLst>
            <a:ext uri="{FF2B5EF4-FFF2-40B4-BE49-F238E27FC236}">
              <a16:creationId xmlns:a16="http://schemas.microsoft.com/office/drawing/2014/main" id="{00000000-0008-0000-0500-00004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4" name="Text Box 15">
          <a:extLst>
            <a:ext uri="{FF2B5EF4-FFF2-40B4-BE49-F238E27FC236}">
              <a16:creationId xmlns:a16="http://schemas.microsoft.com/office/drawing/2014/main" id="{00000000-0008-0000-0500-00004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5" name="Text Box 15">
          <a:extLst>
            <a:ext uri="{FF2B5EF4-FFF2-40B4-BE49-F238E27FC236}">
              <a16:creationId xmlns:a16="http://schemas.microsoft.com/office/drawing/2014/main" id="{00000000-0008-0000-0500-000043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6" name="Text Box 15">
          <a:extLst>
            <a:ext uri="{FF2B5EF4-FFF2-40B4-BE49-F238E27FC236}">
              <a16:creationId xmlns:a16="http://schemas.microsoft.com/office/drawing/2014/main" id="{00000000-0008-0000-0500-00004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7" name="Text Box 15">
          <a:extLst>
            <a:ext uri="{FF2B5EF4-FFF2-40B4-BE49-F238E27FC236}">
              <a16:creationId xmlns:a16="http://schemas.microsoft.com/office/drawing/2014/main" id="{00000000-0008-0000-0500-000045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8" name="Text Box 15">
          <a:extLst>
            <a:ext uri="{FF2B5EF4-FFF2-40B4-BE49-F238E27FC236}">
              <a16:creationId xmlns:a16="http://schemas.microsoft.com/office/drawing/2014/main" id="{00000000-0008-0000-0500-00004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9" name="Text Box 15">
          <a:extLst>
            <a:ext uri="{FF2B5EF4-FFF2-40B4-BE49-F238E27FC236}">
              <a16:creationId xmlns:a16="http://schemas.microsoft.com/office/drawing/2014/main" id="{00000000-0008-0000-0500-00004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0" name="Text Box 15">
          <a:extLst>
            <a:ext uri="{FF2B5EF4-FFF2-40B4-BE49-F238E27FC236}">
              <a16:creationId xmlns:a16="http://schemas.microsoft.com/office/drawing/2014/main" id="{00000000-0008-0000-0500-000048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1" name="Text Box 15">
          <a:extLst>
            <a:ext uri="{FF2B5EF4-FFF2-40B4-BE49-F238E27FC236}">
              <a16:creationId xmlns:a16="http://schemas.microsoft.com/office/drawing/2014/main" id="{00000000-0008-0000-0500-00004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2" name="Text Box 15">
          <a:extLst>
            <a:ext uri="{FF2B5EF4-FFF2-40B4-BE49-F238E27FC236}">
              <a16:creationId xmlns:a16="http://schemas.microsoft.com/office/drawing/2014/main" id="{00000000-0008-0000-0500-00004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3" name="Text Box 15">
          <a:extLst>
            <a:ext uri="{FF2B5EF4-FFF2-40B4-BE49-F238E27FC236}">
              <a16:creationId xmlns:a16="http://schemas.microsoft.com/office/drawing/2014/main" id="{00000000-0008-0000-0500-00004B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4" name="Text Box 15">
          <a:extLst>
            <a:ext uri="{FF2B5EF4-FFF2-40B4-BE49-F238E27FC236}">
              <a16:creationId xmlns:a16="http://schemas.microsoft.com/office/drawing/2014/main" id="{00000000-0008-0000-0500-00004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5" name="Text Box 15">
          <a:extLst>
            <a:ext uri="{FF2B5EF4-FFF2-40B4-BE49-F238E27FC236}">
              <a16:creationId xmlns:a16="http://schemas.microsoft.com/office/drawing/2014/main" id="{00000000-0008-0000-0500-00004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6" name="Text Box 15">
          <a:extLst>
            <a:ext uri="{FF2B5EF4-FFF2-40B4-BE49-F238E27FC236}">
              <a16:creationId xmlns:a16="http://schemas.microsoft.com/office/drawing/2014/main" id="{00000000-0008-0000-0500-00004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7" name="Text Box 15">
          <a:extLst>
            <a:ext uri="{FF2B5EF4-FFF2-40B4-BE49-F238E27FC236}">
              <a16:creationId xmlns:a16="http://schemas.microsoft.com/office/drawing/2014/main" id="{00000000-0008-0000-0500-00004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8" name="Text Box 15">
          <a:extLst>
            <a:ext uri="{FF2B5EF4-FFF2-40B4-BE49-F238E27FC236}">
              <a16:creationId xmlns:a16="http://schemas.microsoft.com/office/drawing/2014/main" id="{00000000-0008-0000-0500-00005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89" name="Text Box 15">
          <a:extLst>
            <a:ext uri="{FF2B5EF4-FFF2-40B4-BE49-F238E27FC236}">
              <a16:creationId xmlns:a16="http://schemas.microsoft.com/office/drawing/2014/main" id="{00000000-0008-0000-0500-000051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0" name="Text Box 15">
          <a:extLst>
            <a:ext uri="{FF2B5EF4-FFF2-40B4-BE49-F238E27FC236}">
              <a16:creationId xmlns:a16="http://schemas.microsoft.com/office/drawing/2014/main" id="{00000000-0008-0000-0500-000052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1" name="Text Box 15">
          <a:extLst>
            <a:ext uri="{FF2B5EF4-FFF2-40B4-BE49-F238E27FC236}">
              <a16:creationId xmlns:a16="http://schemas.microsoft.com/office/drawing/2014/main" id="{00000000-0008-0000-0500-000053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2" name="Text Box 15">
          <a:extLst>
            <a:ext uri="{FF2B5EF4-FFF2-40B4-BE49-F238E27FC236}">
              <a16:creationId xmlns:a16="http://schemas.microsoft.com/office/drawing/2014/main" id="{00000000-0008-0000-0500-000054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3" name="Text Box 15">
          <a:extLst>
            <a:ext uri="{FF2B5EF4-FFF2-40B4-BE49-F238E27FC236}">
              <a16:creationId xmlns:a16="http://schemas.microsoft.com/office/drawing/2014/main" id="{00000000-0008-0000-0500-000055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4" name="Text Box 15">
          <a:extLst>
            <a:ext uri="{FF2B5EF4-FFF2-40B4-BE49-F238E27FC236}">
              <a16:creationId xmlns:a16="http://schemas.microsoft.com/office/drawing/2014/main" id="{00000000-0008-0000-0500-000056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5" name="Text Box 15">
          <a:extLst>
            <a:ext uri="{FF2B5EF4-FFF2-40B4-BE49-F238E27FC236}">
              <a16:creationId xmlns:a16="http://schemas.microsoft.com/office/drawing/2014/main" id="{00000000-0008-0000-0500-000057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6" name="Text Box 15">
          <a:extLst>
            <a:ext uri="{FF2B5EF4-FFF2-40B4-BE49-F238E27FC236}">
              <a16:creationId xmlns:a16="http://schemas.microsoft.com/office/drawing/2014/main" id="{00000000-0008-0000-0500-000058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7" name="Text Box 15">
          <a:extLst>
            <a:ext uri="{FF2B5EF4-FFF2-40B4-BE49-F238E27FC236}">
              <a16:creationId xmlns:a16="http://schemas.microsoft.com/office/drawing/2014/main" id="{00000000-0008-0000-0500-000059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8" name="Text Box 15">
          <a:extLst>
            <a:ext uri="{FF2B5EF4-FFF2-40B4-BE49-F238E27FC236}">
              <a16:creationId xmlns:a16="http://schemas.microsoft.com/office/drawing/2014/main" id="{00000000-0008-0000-0500-00005A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9" name="Text Box 15">
          <a:extLst>
            <a:ext uri="{FF2B5EF4-FFF2-40B4-BE49-F238E27FC236}">
              <a16:creationId xmlns:a16="http://schemas.microsoft.com/office/drawing/2014/main" id="{00000000-0008-0000-0500-00005B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0" name="Text Box 15">
          <a:extLst>
            <a:ext uri="{FF2B5EF4-FFF2-40B4-BE49-F238E27FC236}">
              <a16:creationId xmlns:a16="http://schemas.microsoft.com/office/drawing/2014/main" id="{00000000-0008-0000-0500-00005C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1" name="Text Box 15">
          <a:extLst>
            <a:ext uri="{FF2B5EF4-FFF2-40B4-BE49-F238E27FC236}">
              <a16:creationId xmlns:a16="http://schemas.microsoft.com/office/drawing/2014/main" id="{00000000-0008-0000-0500-00005D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2" name="Text Box 15">
          <a:extLst>
            <a:ext uri="{FF2B5EF4-FFF2-40B4-BE49-F238E27FC236}">
              <a16:creationId xmlns:a16="http://schemas.microsoft.com/office/drawing/2014/main" id="{00000000-0008-0000-0500-00005E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3" name="Text Box 15">
          <a:extLst>
            <a:ext uri="{FF2B5EF4-FFF2-40B4-BE49-F238E27FC236}">
              <a16:creationId xmlns:a16="http://schemas.microsoft.com/office/drawing/2014/main" id="{00000000-0008-0000-0500-00005F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4" name="Text Box 15">
          <a:extLst>
            <a:ext uri="{FF2B5EF4-FFF2-40B4-BE49-F238E27FC236}">
              <a16:creationId xmlns:a16="http://schemas.microsoft.com/office/drawing/2014/main" id="{00000000-0008-0000-0500-000060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5" name="Text Box 15">
          <a:extLst>
            <a:ext uri="{FF2B5EF4-FFF2-40B4-BE49-F238E27FC236}">
              <a16:creationId xmlns:a16="http://schemas.microsoft.com/office/drawing/2014/main" id="{00000000-0008-0000-0500-000061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6" name="Text Box 15">
          <a:extLst>
            <a:ext uri="{FF2B5EF4-FFF2-40B4-BE49-F238E27FC236}">
              <a16:creationId xmlns:a16="http://schemas.microsoft.com/office/drawing/2014/main" id="{00000000-0008-0000-0500-000062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7" name="Text Box 15">
          <a:extLst>
            <a:ext uri="{FF2B5EF4-FFF2-40B4-BE49-F238E27FC236}">
              <a16:creationId xmlns:a16="http://schemas.microsoft.com/office/drawing/2014/main" id="{00000000-0008-0000-0500-000063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8" name="Text Box 15">
          <a:extLst>
            <a:ext uri="{FF2B5EF4-FFF2-40B4-BE49-F238E27FC236}">
              <a16:creationId xmlns:a16="http://schemas.microsoft.com/office/drawing/2014/main" id="{00000000-0008-0000-0500-000064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9" name="Text Box 15">
          <a:extLst>
            <a:ext uri="{FF2B5EF4-FFF2-40B4-BE49-F238E27FC236}">
              <a16:creationId xmlns:a16="http://schemas.microsoft.com/office/drawing/2014/main" id="{00000000-0008-0000-0500-000065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10" name="Text Box 15">
          <a:extLst>
            <a:ext uri="{FF2B5EF4-FFF2-40B4-BE49-F238E27FC236}">
              <a16:creationId xmlns:a16="http://schemas.microsoft.com/office/drawing/2014/main" id="{00000000-0008-0000-0500-000066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11" name="Text Box 15">
          <a:extLst>
            <a:ext uri="{FF2B5EF4-FFF2-40B4-BE49-F238E27FC236}">
              <a16:creationId xmlns:a16="http://schemas.microsoft.com/office/drawing/2014/main" id="{00000000-0008-0000-0500-000067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12" name="Text Box 15">
          <a:extLst>
            <a:ext uri="{FF2B5EF4-FFF2-40B4-BE49-F238E27FC236}">
              <a16:creationId xmlns:a16="http://schemas.microsoft.com/office/drawing/2014/main" id="{00000000-0008-0000-0500-000068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728132</xdr:colOff>
      <xdr:row>0</xdr:row>
      <xdr:rowOff>16932</xdr:rowOff>
    </xdr:from>
    <xdr:to>
      <xdr:col>1</xdr:col>
      <xdr:colOff>1446396</xdr:colOff>
      <xdr:row>2</xdr:row>
      <xdr:rowOff>313333</xdr:rowOff>
    </xdr:to>
    <xdr:pic>
      <xdr:nvPicPr>
        <xdr:cNvPr id="3" name="Imagen 2">
          <a:extLst>
            <a:ext uri="{FF2B5EF4-FFF2-40B4-BE49-F238E27FC236}">
              <a16:creationId xmlns:a16="http://schemas.microsoft.com/office/drawing/2014/main" id="{A9FC0D7B-A09E-41B1-8874-A57197FAB8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28132" y="16932"/>
          <a:ext cx="2019604" cy="939800"/>
        </a:xfrm>
        <a:prstGeom prst="rect">
          <a:avLst/>
        </a:prstGeom>
        <a:solidFill>
          <a:sysClr val="window" lastClr="FFFFFF"/>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0</xdr:colOff>
      <xdr:row>27</xdr:row>
      <xdr:rowOff>128588</xdr:rowOff>
    </xdr:from>
    <xdr:to>
      <xdr:col>25</xdr:col>
      <xdr:colOff>0</xdr:colOff>
      <xdr:row>29</xdr:row>
      <xdr:rowOff>179293</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25</xdr:col>
      <xdr:colOff>0</xdr:colOff>
      <xdr:row>29</xdr:row>
      <xdr:rowOff>0</xdr:rowOff>
    </xdr:from>
    <xdr:to>
      <xdr:col>25</xdr:col>
      <xdr:colOff>0</xdr:colOff>
      <xdr:row>30</xdr:row>
      <xdr:rowOff>0</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twoCellAnchor editAs="oneCell">
    <xdr:from>
      <xdr:col>0</xdr:col>
      <xdr:colOff>0</xdr:colOff>
      <xdr:row>30</xdr:row>
      <xdr:rowOff>0</xdr:rowOff>
    </xdr:from>
    <xdr:to>
      <xdr:col>0</xdr:col>
      <xdr:colOff>825498</xdr:colOff>
      <xdr:row>37</xdr:row>
      <xdr:rowOff>1868</xdr:rowOff>
    </xdr:to>
    <xdr:pic>
      <xdr:nvPicPr>
        <xdr:cNvPr id="4" name="Imagen 3">
          <a:extLst>
            <a:ext uri="{FF2B5EF4-FFF2-40B4-BE49-F238E27FC236}">
              <a16:creationId xmlns:a16="http://schemas.microsoft.com/office/drawing/2014/main" id="{FE947CFA-888B-490C-A010-635891A0EE9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0" y="26251647"/>
          <a:ext cx="862851" cy="438150"/>
        </a:xfrm>
        <a:prstGeom prst="rect">
          <a:avLst/>
        </a:prstGeom>
        <a:solidFill>
          <a:sysClr val="window" lastClr="FFFFFF"/>
        </a:solidFill>
      </xdr:spPr>
    </xdr:pic>
    <xdr:clientData/>
  </xdr:twoCellAnchor>
  <xdr:twoCellAnchor editAs="oneCell">
    <xdr:from>
      <xdr:col>0</xdr:col>
      <xdr:colOff>635812</xdr:colOff>
      <xdr:row>0</xdr:row>
      <xdr:rowOff>199809</xdr:rowOff>
    </xdr:from>
    <xdr:to>
      <xdr:col>1</xdr:col>
      <xdr:colOff>1165412</xdr:colOff>
      <xdr:row>2</xdr:row>
      <xdr:rowOff>246528</xdr:rowOff>
    </xdr:to>
    <xdr:pic>
      <xdr:nvPicPr>
        <xdr:cNvPr id="6" name="Imagen 5">
          <a:extLst>
            <a:ext uri="{FF2B5EF4-FFF2-40B4-BE49-F238E27FC236}">
              <a16:creationId xmlns:a16="http://schemas.microsoft.com/office/drawing/2014/main" id="{EEC9CC5E-345B-406B-BDD6-39C51682DB4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35812" y="199809"/>
          <a:ext cx="1661394" cy="786307"/>
        </a:xfrm>
        <a:prstGeom prst="rect">
          <a:avLst/>
        </a:prstGeom>
        <a:solidFill>
          <a:sysClr val="window" lastClr="FFFFFF"/>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406738</xdr:colOff>
      <xdr:row>18</xdr:row>
      <xdr:rowOff>74160</xdr:rowOff>
    </xdr:from>
    <xdr:to>
      <xdr:col>10</xdr:col>
      <xdr:colOff>1045599</xdr:colOff>
      <xdr:row>57</xdr:row>
      <xdr:rowOff>137559</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277595" y="6750731"/>
          <a:ext cx="9322370" cy="7193541"/>
        </a:xfrm>
        <a:prstGeom prst="rect">
          <a:avLst/>
        </a:prstGeom>
      </xdr:spPr>
    </xdr:pic>
    <xdr:clientData/>
  </xdr:twoCellAnchor>
  <xdr:twoCellAnchor editAs="oneCell">
    <xdr:from>
      <xdr:col>6</xdr:col>
      <xdr:colOff>421821</xdr:colOff>
      <xdr:row>34</xdr:row>
      <xdr:rowOff>177781</xdr:rowOff>
    </xdr:from>
    <xdr:to>
      <xdr:col>30</xdr:col>
      <xdr:colOff>1587155</xdr:colOff>
      <xdr:row>69</xdr:row>
      <xdr:rowOff>24529</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6644821" y="9702781"/>
          <a:ext cx="15065376" cy="4672749"/>
        </a:xfrm>
        <a:prstGeom prst="rect">
          <a:avLst/>
        </a:prstGeom>
      </xdr:spPr>
    </xdr:pic>
    <xdr:clientData/>
  </xdr:twoCellAnchor>
  <xdr:twoCellAnchor editAs="oneCell">
    <xdr:from>
      <xdr:col>1</xdr:col>
      <xdr:colOff>41900</xdr:colOff>
      <xdr:row>0</xdr:row>
      <xdr:rowOff>16932</xdr:rowOff>
    </xdr:from>
    <xdr:to>
      <xdr:col>3</xdr:col>
      <xdr:colOff>206395</xdr:colOff>
      <xdr:row>1</xdr:row>
      <xdr:rowOff>226017</xdr:rowOff>
    </xdr:to>
    <xdr:pic>
      <xdr:nvPicPr>
        <xdr:cNvPr id="5" name="Imagen 4">
          <a:extLst>
            <a:ext uri="{FF2B5EF4-FFF2-40B4-BE49-F238E27FC236}">
              <a16:creationId xmlns:a16="http://schemas.microsoft.com/office/drawing/2014/main" id="{9CD25294-32FC-4D04-8E3E-D0804BF3B70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838341" y="16932"/>
          <a:ext cx="1886529" cy="725695"/>
        </a:xfrm>
        <a:prstGeom prst="rect">
          <a:avLst/>
        </a:prstGeom>
        <a:solidFill>
          <a:sysClr val="window" lastClr="FFFFFF"/>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314043</xdr:colOff>
      <xdr:row>0</xdr:row>
      <xdr:rowOff>116717</xdr:rowOff>
    </xdr:from>
    <xdr:to>
      <xdr:col>1</xdr:col>
      <xdr:colOff>905329</xdr:colOff>
      <xdr:row>2</xdr:row>
      <xdr:rowOff>107629</xdr:rowOff>
    </xdr:to>
    <xdr:pic>
      <xdr:nvPicPr>
        <xdr:cNvPr id="3" name="Imagen 2">
          <a:extLst>
            <a:ext uri="{FF2B5EF4-FFF2-40B4-BE49-F238E27FC236}">
              <a16:creationId xmlns:a16="http://schemas.microsoft.com/office/drawing/2014/main" id="{F8DE18B5-9F73-4F77-AC29-619153775C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14043" y="116717"/>
          <a:ext cx="1906643" cy="734769"/>
        </a:xfrm>
        <a:prstGeom prst="rect">
          <a:avLst/>
        </a:prstGeom>
        <a:solidFill>
          <a:sysClr val="window" lastClr="FFFFFF"/>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799352</xdr:colOff>
      <xdr:row>0</xdr:row>
      <xdr:rowOff>0</xdr:rowOff>
    </xdr:from>
    <xdr:to>
      <xdr:col>1</xdr:col>
      <xdr:colOff>1448448</xdr:colOff>
      <xdr:row>2</xdr:row>
      <xdr:rowOff>291352</xdr:rowOff>
    </xdr:to>
    <xdr:pic>
      <xdr:nvPicPr>
        <xdr:cNvPr id="3" name="Imagen 2">
          <a:extLst>
            <a:ext uri="{FF2B5EF4-FFF2-40B4-BE49-F238E27FC236}">
              <a16:creationId xmlns:a16="http://schemas.microsoft.com/office/drawing/2014/main" id="{B2B425EB-E1D9-411D-A37A-8B901E398C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99352" y="0"/>
          <a:ext cx="2494331" cy="1030940"/>
        </a:xfrm>
        <a:prstGeom prst="rect">
          <a:avLst/>
        </a:prstGeom>
        <a:solidFill>
          <a:sysClr val="window" lastClr="FFFFFF"/>
        </a:solid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303071</xdr:colOff>
      <xdr:row>0</xdr:row>
      <xdr:rowOff>291523</xdr:rowOff>
    </xdr:from>
    <xdr:to>
      <xdr:col>0</xdr:col>
      <xdr:colOff>1396934</xdr:colOff>
      <xdr:row>2</xdr:row>
      <xdr:rowOff>129886</xdr:rowOff>
    </xdr:to>
    <xdr:pic>
      <xdr:nvPicPr>
        <xdr:cNvPr id="3" name="Imagen 2">
          <a:extLst>
            <a:ext uri="{FF2B5EF4-FFF2-40B4-BE49-F238E27FC236}">
              <a16:creationId xmlns:a16="http://schemas.microsoft.com/office/drawing/2014/main" id="{DAB580AA-ECD2-460D-82B9-E9D9B59D26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3071" y="291523"/>
          <a:ext cx="1093863" cy="557068"/>
        </a:xfrm>
        <a:prstGeom prst="rect">
          <a:avLst/>
        </a:prstGeom>
        <a:solidFill>
          <a:sysClr val="window" lastClr="FFFFFF"/>
        </a:solid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romulo%20mu&#241;oz/Downloads/MAPA%20DE%20RIESGOS.%20BIENES%20Y%20SERVICIOS%20VIC.xlsx" TargetMode="External"/><Relationship Id="rId1" Type="http://schemas.openxmlformats.org/officeDocument/2006/relationships/externalLinkPath" Target="/Users/romulo%20mu&#241;oz/Downloads/MAPA%20DE%20RIESGOS.%20BIENES%20Y%20SERVICIOS%20VIC.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BENAVIDES%20SALAS/Dropbox/VICTOR%20BENAVIDES/GOBERNACION%202018/PRODUCTOS/F-ES-05%20MAPA%20DE%20RIESGOS%20V4.xls" TargetMode="External"/><Relationship Id="rId1" Type="http://schemas.openxmlformats.org/officeDocument/2006/relationships/externalLinkPath" Target="/Users/BENAVIDES%20SALAS/Dropbox/VICTOR%20BENAVIDES/GOBERNACION%202018/PRODUCTOS/F-ES-05%20MAPA%20DE%20RIESGOS%20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TROL DE CAMBIOS"/>
      <sheetName val="CONTEXTO E IDENTIFICACIÓN"/>
      <sheetName val="ANALISIS"/>
      <sheetName val="VALORACIÓN DEL RIESGO"/>
      <sheetName val="MAPA DE RIESGOS"/>
      <sheetName val="DEFINICIONES "/>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F9:K44" totalsRowShown="0" headerRowDxfId="185" tableBorderDxfId="184" headerRowCellStyle="Normal 2">
  <autoFilter ref="F9:K44" xr:uid="{00000000-0009-0000-0100-000001000000}"/>
  <sortState xmlns:xlrd2="http://schemas.microsoft.com/office/spreadsheetml/2017/richdata2" ref="F10:K29">
    <sortCondition descending="1" ref="K9:K29"/>
  </sortState>
  <tableColumns count="6">
    <tableColumn id="2" xr3:uid="{00000000-0010-0000-0000-000002000000}" name="TIPOLOGÍA" dataDxfId="183" totalsRowDxfId="182" dataCellStyle="Normal 2" totalsRowCellStyle="Normal 2"/>
    <tableColumn id="3" xr3:uid="{00000000-0010-0000-0000-000003000000}" name="¿QUÉ? _x000a_IMPACTO" dataDxfId="181" totalsRowDxfId="180" dataCellStyle="Normal 2" totalsRowCellStyle="Normal 2"/>
    <tableColumn id="4" xr3:uid="{00000000-0010-0000-0000-000004000000}" name="¿CÓMO?_x000a_CAUSA INMEDIATA _x000a_(Iniciar con la palabra _x000a_por)" dataDxfId="179" totalsRowDxfId="178" dataCellStyle="Normal 2" totalsRowCellStyle="Normal 2"/>
    <tableColumn id="5" xr3:uid="{00000000-0010-0000-0000-000005000000}" name="¿PORQUÉ?_x000a_CAUSA RAÍZ_x000a_(Iniciar con _x000a_debido a/a causa de)" dataDxfId="177" totalsRowDxfId="176" dataCellStyle="Normal 2" totalsRowCellStyle="Normal 2"/>
    <tableColumn id="6" xr3:uid="{00000000-0010-0000-0000-000006000000}" name="DESCRIPCIÓN DEL RIESGO" dataDxfId="175" totalsRowDxfId="174">
      <calculatedColumnFormula>(CONCATENATE(Tabla1[[#This Row],[¿QUÉ? 
IMPACTO]]," ","por",Tabla1[[#This Row],[¿CÓMO?
CAUSA INMEDIATA 
(Iniciar con la palabra 
por)]]," ","a causa de"," ",Tabla1[[#This Row],[¿PORQUÉ?
CAUSA RAÍZ
(Iniciar con 
debido a/a causa de)]]))</calculatedColumnFormula>
    </tableColumn>
    <tableColumn id="1" xr3:uid="{F566824F-C6BB-2645-91F2-208CB3C92770}" name="NECESIDADES Y EXPECTATIVAS DE LAS PARTES INTERESADAS " dataDxfId="173" totalsRowDxfId="172" dataCellStyle="Normal 2" totalsRow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a6" displayName="Tabla6" ref="A31:E35" totalsRowShown="0" headerRowDxfId="171" dataDxfId="170">
  <autoFilter ref="A31:E35" xr:uid="{00000000-0009-0000-0100-000006000000}"/>
  <tableColumns count="5">
    <tableColumn id="1" xr3:uid="{00000000-0010-0000-0100-000001000000}" name="Gestión" dataDxfId="169"/>
    <tableColumn id="2" xr3:uid="{00000000-0010-0000-0100-000002000000}" name="Fiscal" dataDxfId="168"/>
    <tableColumn id="3" xr3:uid="{00000000-0010-0000-0100-000003000000}" name="Seguridad_Información" dataDxfId="167"/>
    <tableColumn id="4" xr3:uid="{00000000-0010-0000-0100-000004000000}" name="Integridad_Pública_Corrupción" dataDxfId="166"/>
    <tableColumn id="5" xr3:uid="{00000000-0010-0000-0100-000005000000}" name="Integridad_Pública_LA_FT_FP" dataDxfId="165"/>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a2" displayName="Tabla2" ref="A38:F47" totalsRowShown="0" headerRowDxfId="164" dataDxfId="163">
  <autoFilter ref="A38:F47" xr:uid="{00000000-0009-0000-0100-000002000000}"/>
  <tableColumns count="6">
    <tableColumn id="1" xr3:uid="{00000000-0010-0000-0200-000001000000}" name="Ejecución_administración_de_procesos" dataDxfId="162"/>
    <tableColumn id="2" xr3:uid="{00000000-0010-0000-0200-000002000000}" name="Transacción_u_Operación_aplica_para_LA_FT_FP" dataDxfId="161"/>
    <tableColumn id="3" xr3:uid="{00000000-0010-0000-0200-000003000000}" name="Talento_Humano" dataDxfId="160"/>
    <tableColumn id="4" xr3:uid="{00000000-0010-0000-0200-000004000000}" name="Tecnología" dataDxfId="159"/>
    <tableColumn id="5" xr3:uid="{00000000-0010-0000-0200-000005000000}" name="Infraestructura" dataDxfId="158"/>
    <tableColumn id="6" xr3:uid="{00000000-0010-0000-0200-000006000000}" name="Evento_externo" dataDxfId="157"/>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a3" displayName="Tabla3" ref="H37:I43" totalsRowShown="0" headerRowDxfId="156" dataDxfId="155">
  <autoFilter ref="H37:I43" xr:uid="{00000000-0009-0000-0100-000003000000}"/>
  <tableColumns count="2">
    <tableColumn id="1" xr3:uid="{00000000-0010-0000-0300-000001000000}" name="FACTOR DE RIESGO" dataDxfId="154"/>
    <tableColumn id="2" xr3:uid="{00000000-0010-0000-0300-000002000000}" name="Descripción" dataDxfId="153"/>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9"/>
  <sheetViews>
    <sheetView topLeftCell="A45" zoomScale="90" zoomScaleNormal="90" workbookViewId="0">
      <selection activeCell="A11" sqref="A11"/>
    </sheetView>
  </sheetViews>
  <sheetFormatPr baseColWidth="10" defaultColWidth="0" defaultRowHeight="14" zeroHeight="1" x14ac:dyDescent="0.3"/>
  <cols>
    <col min="1" max="1" width="2.81640625" style="165" customWidth="1"/>
    <col min="2" max="3" width="24.453125" style="165" customWidth="1"/>
    <col min="4" max="4" width="16" style="165" customWidth="1"/>
    <col min="5" max="5" width="24.453125" style="165" customWidth="1"/>
    <col min="6" max="6" width="27.453125" style="165" customWidth="1"/>
    <col min="7" max="8" width="24.453125" style="165" customWidth="1"/>
    <col min="9" max="9" width="4.26953125" style="165" customWidth="1"/>
    <col min="10" max="16384" width="11.453125" style="165" hidden="1"/>
  </cols>
  <sheetData>
    <row r="1" spans="2:8" ht="14.5" thickBot="1" x14ac:dyDescent="0.35"/>
    <row r="2" spans="2:8" ht="18" x14ac:dyDescent="0.3">
      <c r="B2" s="413" t="s">
        <v>0</v>
      </c>
      <c r="C2" s="414"/>
      <c r="D2" s="414"/>
      <c r="E2" s="414"/>
      <c r="F2" s="414"/>
      <c r="G2" s="414"/>
      <c r="H2" s="415"/>
    </row>
    <row r="3" spans="2:8" x14ac:dyDescent="0.3">
      <c r="B3" s="166"/>
      <c r="C3" s="167"/>
      <c r="D3" s="167"/>
      <c r="E3" s="167"/>
      <c r="F3" s="167"/>
      <c r="G3" s="167"/>
      <c r="H3" s="168"/>
    </row>
    <row r="4" spans="2:8" ht="63" customHeight="1" x14ac:dyDescent="0.3">
      <c r="B4" s="416" t="s">
        <v>1</v>
      </c>
      <c r="C4" s="417"/>
      <c r="D4" s="417"/>
      <c r="E4" s="417"/>
      <c r="F4" s="417"/>
      <c r="G4" s="417"/>
      <c r="H4" s="418"/>
    </row>
    <row r="5" spans="2:8" ht="63" customHeight="1" x14ac:dyDescent="0.3">
      <c r="B5" s="419"/>
      <c r="C5" s="420"/>
      <c r="D5" s="420"/>
      <c r="E5" s="420"/>
      <c r="F5" s="420"/>
      <c r="G5" s="420"/>
      <c r="H5" s="421"/>
    </row>
    <row r="6" spans="2:8" x14ac:dyDescent="0.3">
      <c r="B6" s="406" t="s">
        <v>2</v>
      </c>
      <c r="C6" s="422"/>
      <c r="D6" s="422"/>
      <c r="E6" s="422"/>
      <c r="F6" s="422"/>
      <c r="G6" s="422"/>
      <c r="H6" s="423"/>
    </row>
    <row r="7" spans="2:8" ht="95.25" customHeight="1" x14ac:dyDescent="0.3">
      <c r="B7" s="424" t="s">
        <v>3</v>
      </c>
      <c r="C7" s="425"/>
      <c r="D7" s="425"/>
      <c r="E7" s="425"/>
      <c r="F7" s="425"/>
      <c r="G7" s="425"/>
      <c r="H7" s="426"/>
    </row>
    <row r="8" spans="2:8" x14ac:dyDescent="0.3">
      <c r="B8" s="170"/>
      <c r="C8" s="171"/>
      <c r="D8" s="171"/>
      <c r="E8" s="171"/>
      <c r="F8" s="171"/>
      <c r="G8" s="171"/>
      <c r="H8" s="172"/>
    </row>
    <row r="9" spans="2:8" ht="20.5" customHeight="1" x14ac:dyDescent="0.3">
      <c r="B9" s="428" t="s">
        <v>4</v>
      </c>
      <c r="C9" s="429"/>
      <c r="D9" s="429"/>
      <c r="E9" s="429"/>
      <c r="F9" s="429"/>
      <c r="G9" s="429"/>
      <c r="H9" s="430"/>
    </row>
    <row r="10" spans="2:8" x14ac:dyDescent="0.3">
      <c r="B10" s="173"/>
      <c r="C10" s="174"/>
      <c r="D10" s="174"/>
      <c r="E10" s="174"/>
      <c r="F10" s="174"/>
      <c r="G10" s="174"/>
      <c r="H10" s="175"/>
    </row>
    <row r="11" spans="2:8" ht="20.5" customHeight="1" x14ac:dyDescent="0.3">
      <c r="B11" s="431" t="s">
        <v>5</v>
      </c>
      <c r="C11" s="432"/>
      <c r="D11" s="432"/>
      <c r="E11" s="432"/>
      <c r="F11" s="432"/>
      <c r="G11" s="432"/>
      <c r="H11" s="433"/>
    </row>
    <row r="12" spans="2:8" s="176" customFormat="1" ht="20.5" customHeight="1" x14ac:dyDescent="0.3">
      <c r="B12" s="372"/>
      <c r="C12" s="373"/>
      <c r="D12" s="373"/>
      <c r="E12" s="373"/>
      <c r="F12" s="373"/>
      <c r="G12" s="373"/>
      <c r="H12" s="374"/>
    </row>
    <row r="13" spans="2:8" ht="20.5" customHeight="1" x14ac:dyDescent="0.3">
      <c r="B13" s="406" t="s">
        <v>6</v>
      </c>
      <c r="C13" s="407"/>
      <c r="D13" s="407"/>
      <c r="E13" s="407"/>
      <c r="F13" s="407"/>
      <c r="G13" s="407"/>
      <c r="H13" s="408"/>
    </row>
    <row r="14" spans="2:8" ht="9" customHeight="1" x14ac:dyDescent="0.3">
      <c r="B14" s="406"/>
      <c r="C14" s="407"/>
      <c r="D14" s="407"/>
      <c r="E14" s="407"/>
      <c r="F14" s="407"/>
      <c r="G14" s="407"/>
      <c r="H14" s="408"/>
    </row>
    <row r="15" spans="2:8" x14ac:dyDescent="0.3">
      <c r="B15" s="406" t="s">
        <v>7</v>
      </c>
      <c r="C15" s="407"/>
      <c r="D15" s="407"/>
      <c r="E15" s="407"/>
      <c r="F15" s="407"/>
      <c r="G15" s="407"/>
      <c r="H15" s="408"/>
    </row>
    <row r="16" spans="2:8" x14ac:dyDescent="0.3">
      <c r="B16" s="169"/>
      <c r="C16" s="177"/>
      <c r="D16" s="177"/>
      <c r="E16" s="177"/>
      <c r="F16" s="177"/>
      <c r="G16" s="177"/>
      <c r="H16" s="178"/>
    </row>
    <row r="17" spans="2:8" ht="18.75" customHeight="1" x14ac:dyDescent="0.3">
      <c r="B17" s="406" t="s">
        <v>8</v>
      </c>
      <c r="C17" s="407"/>
      <c r="D17" s="407"/>
      <c r="E17" s="407"/>
      <c r="F17" s="407"/>
      <c r="G17" s="407"/>
      <c r="H17" s="408"/>
    </row>
    <row r="18" spans="2:8" ht="18.75" customHeight="1" x14ac:dyDescent="0.3">
      <c r="B18" s="169"/>
      <c r="C18" s="177"/>
      <c r="D18" s="177"/>
      <c r="E18" s="177"/>
      <c r="F18" s="177"/>
      <c r="G18" s="177"/>
      <c r="H18" s="178"/>
    </row>
    <row r="19" spans="2:8" ht="18.75" customHeight="1" x14ac:dyDescent="0.3">
      <c r="B19" s="406" t="s">
        <v>9</v>
      </c>
      <c r="C19" s="407"/>
      <c r="D19" s="407"/>
      <c r="E19" s="407"/>
      <c r="F19" s="407"/>
      <c r="G19" s="407"/>
      <c r="H19" s="408"/>
    </row>
    <row r="20" spans="2:8" ht="18.75" customHeight="1" thickBot="1" x14ac:dyDescent="0.35">
      <c r="B20" s="179"/>
      <c r="C20" s="180"/>
      <c r="D20" s="180"/>
      <c r="E20" s="180"/>
      <c r="F20" s="180"/>
      <c r="G20" s="180"/>
      <c r="H20" s="181"/>
    </row>
    <row r="21" spans="2:8" ht="14.5" thickTop="1" x14ac:dyDescent="0.3">
      <c r="B21" s="182"/>
      <c r="C21" s="398" t="s">
        <v>10</v>
      </c>
      <c r="D21" s="399"/>
      <c r="E21" s="400" t="s">
        <v>11</v>
      </c>
      <c r="F21" s="401"/>
      <c r="G21" s="183"/>
      <c r="H21" s="184"/>
    </row>
    <row r="22" spans="2:8" ht="35.25" customHeight="1" x14ac:dyDescent="0.3">
      <c r="B22" s="182"/>
      <c r="C22" s="402" t="s">
        <v>12</v>
      </c>
      <c r="D22" s="388"/>
      <c r="E22" s="389" t="s">
        <v>13</v>
      </c>
      <c r="F22" s="390"/>
      <c r="G22" s="183"/>
      <c r="H22" s="184"/>
    </row>
    <row r="23" spans="2:8" ht="17.25" customHeight="1" x14ac:dyDescent="0.3">
      <c r="B23" s="182"/>
      <c r="C23" s="402" t="s">
        <v>14</v>
      </c>
      <c r="D23" s="388"/>
      <c r="E23" s="389" t="s">
        <v>15</v>
      </c>
      <c r="F23" s="390"/>
      <c r="G23" s="183"/>
      <c r="H23" s="184"/>
    </row>
    <row r="24" spans="2:8" ht="69.75" customHeight="1" x14ac:dyDescent="0.3">
      <c r="B24" s="182"/>
      <c r="C24" s="402" t="s">
        <v>16</v>
      </c>
      <c r="D24" s="388"/>
      <c r="E24" s="389" t="s">
        <v>17</v>
      </c>
      <c r="F24" s="390"/>
      <c r="G24" s="183"/>
      <c r="H24" s="184"/>
    </row>
    <row r="25" spans="2:8" ht="69.75" customHeight="1" x14ac:dyDescent="0.3">
      <c r="B25" s="182"/>
      <c r="C25" s="402" t="s">
        <v>18</v>
      </c>
      <c r="D25" s="388"/>
      <c r="E25" s="389" t="s">
        <v>19</v>
      </c>
      <c r="F25" s="390"/>
      <c r="G25" s="183"/>
      <c r="H25" s="184"/>
    </row>
    <row r="26" spans="2:8" ht="69.75" customHeight="1" x14ac:dyDescent="0.3">
      <c r="B26" s="182"/>
      <c r="C26" s="402" t="s">
        <v>20</v>
      </c>
      <c r="D26" s="388"/>
      <c r="E26" s="389" t="s">
        <v>21</v>
      </c>
      <c r="F26" s="390"/>
      <c r="G26" s="183"/>
      <c r="H26" s="184"/>
    </row>
    <row r="27" spans="2:8" ht="69.75" customHeight="1" x14ac:dyDescent="0.3">
      <c r="B27" s="182"/>
      <c r="C27" s="394" t="s">
        <v>22</v>
      </c>
      <c r="D27" s="386"/>
      <c r="E27" s="379" t="s">
        <v>23</v>
      </c>
      <c r="F27" s="380"/>
      <c r="G27" s="183"/>
      <c r="H27" s="184"/>
    </row>
    <row r="28" spans="2:8" ht="69.75" customHeight="1" x14ac:dyDescent="0.3">
      <c r="B28" s="182"/>
      <c r="C28" s="394" t="s">
        <v>24</v>
      </c>
      <c r="D28" s="386"/>
      <c r="E28" s="379" t="s">
        <v>25</v>
      </c>
      <c r="F28" s="380"/>
      <c r="G28" s="183"/>
      <c r="H28" s="184"/>
    </row>
    <row r="29" spans="2:8" ht="69.75" customHeight="1" x14ac:dyDescent="0.3">
      <c r="B29" s="182"/>
      <c r="C29" s="394" t="s">
        <v>26</v>
      </c>
      <c r="D29" s="386"/>
      <c r="E29" s="379" t="s">
        <v>27</v>
      </c>
      <c r="F29" s="380"/>
      <c r="G29" s="183"/>
      <c r="H29" s="184"/>
    </row>
    <row r="30" spans="2:8" ht="111.75" customHeight="1" x14ac:dyDescent="0.3">
      <c r="B30" s="182"/>
      <c r="C30" s="394" t="s">
        <v>28</v>
      </c>
      <c r="D30" s="386"/>
      <c r="E30" s="379" t="s">
        <v>29</v>
      </c>
      <c r="F30" s="380"/>
      <c r="G30" s="183"/>
      <c r="H30" s="184"/>
    </row>
    <row r="31" spans="2:8" ht="121.5" customHeight="1" x14ac:dyDescent="0.3">
      <c r="B31" s="182"/>
      <c r="C31" s="394" t="s">
        <v>30</v>
      </c>
      <c r="D31" s="386"/>
      <c r="E31" s="379" t="s">
        <v>31</v>
      </c>
      <c r="F31" s="380"/>
      <c r="G31" s="183"/>
      <c r="H31" s="184"/>
    </row>
    <row r="32" spans="2:8" ht="86.25" customHeight="1" x14ac:dyDescent="0.3">
      <c r="B32" s="182"/>
      <c r="C32" s="394" t="s">
        <v>32</v>
      </c>
      <c r="D32" s="386"/>
      <c r="E32" s="379" t="s">
        <v>33</v>
      </c>
      <c r="F32" s="380"/>
      <c r="G32" s="183"/>
      <c r="H32" s="184"/>
    </row>
    <row r="33" spans="2:8" ht="69.75" customHeight="1" x14ac:dyDescent="0.3">
      <c r="B33" s="182"/>
      <c r="C33" s="394" t="s">
        <v>34</v>
      </c>
      <c r="D33" s="386"/>
      <c r="E33" s="379" t="s">
        <v>35</v>
      </c>
      <c r="F33" s="380"/>
      <c r="G33" s="183"/>
      <c r="H33" s="184"/>
    </row>
    <row r="34" spans="2:8" x14ac:dyDescent="0.3">
      <c r="B34" s="182"/>
      <c r="C34" s="185"/>
      <c r="D34" s="185"/>
      <c r="E34" s="186"/>
      <c r="F34" s="186"/>
      <c r="G34" s="183"/>
      <c r="H34" s="184"/>
    </row>
    <row r="35" spans="2:8" x14ac:dyDescent="0.3">
      <c r="B35" s="406" t="s">
        <v>36</v>
      </c>
      <c r="C35" s="407"/>
      <c r="D35" s="407"/>
      <c r="E35" s="407"/>
      <c r="F35" s="407"/>
      <c r="G35" s="407"/>
      <c r="H35" s="408"/>
    </row>
    <row r="36" spans="2:8" ht="14.5" customHeight="1" thickBot="1" x14ac:dyDescent="0.35">
      <c r="B36" s="187"/>
      <c r="C36" s="188"/>
      <c r="D36" s="188"/>
      <c r="E36" s="188"/>
      <c r="F36" s="188"/>
      <c r="G36" s="188"/>
      <c r="H36" s="189"/>
    </row>
    <row r="37" spans="2:8" ht="14.5" customHeight="1" thickTop="1" x14ac:dyDescent="0.3">
      <c r="B37" s="187"/>
      <c r="C37" s="381" t="s">
        <v>10</v>
      </c>
      <c r="D37" s="382"/>
      <c r="E37" s="383" t="s">
        <v>11</v>
      </c>
      <c r="F37" s="384"/>
      <c r="G37" s="188"/>
      <c r="H37" s="189"/>
    </row>
    <row r="38" spans="2:8" ht="90" customHeight="1" x14ac:dyDescent="0.3">
      <c r="B38" s="187"/>
      <c r="C38" s="394" t="s">
        <v>37</v>
      </c>
      <c r="D38" s="386"/>
      <c r="E38" s="379" t="s">
        <v>38</v>
      </c>
      <c r="F38" s="380"/>
      <c r="G38" s="188"/>
      <c r="H38" s="189"/>
    </row>
    <row r="39" spans="2:8" ht="53.5" customHeight="1" x14ac:dyDescent="0.3">
      <c r="B39" s="187"/>
      <c r="C39" s="394" t="s">
        <v>39</v>
      </c>
      <c r="D39" s="386"/>
      <c r="E39" s="379" t="s">
        <v>40</v>
      </c>
      <c r="F39" s="380"/>
      <c r="G39" s="188"/>
      <c r="H39" s="189"/>
    </row>
    <row r="40" spans="2:8" ht="54" customHeight="1" x14ac:dyDescent="0.3">
      <c r="B40" s="187"/>
      <c r="C40" s="394" t="s">
        <v>41</v>
      </c>
      <c r="D40" s="386"/>
      <c r="E40" s="379" t="s">
        <v>42</v>
      </c>
      <c r="F40" s="380"/>
      <c r="G40" s="188"/>
      <c r="H40" s="189"/>
    </row>
    <row r="41" spans="2:8" ht="32.5" customHeight="1" x14ac:dyDescent="0.3">
      <c r="B41" s="187"/>
      <c r="C41" s="394" t="s">
        <v>43</v>
      </c>
      <c r="D41" s="386"/>
      <c r="E41" s="379" t="s">
        <v>44</v>
      </c>
      <c r="F41" s="380"/>
      <c r="G41" s="188"/>
      <c r="H41" s="189"/>
    </row>
    <row r="42" spans="2:8" x14ac:dyDescent="0.3">
      <c r="B42" s="187"/>
      <c r="C42" s="188"/>
      <c r="D42" s="188"/>
      <c r="E42" s="188"/>
      <c r="F42" s="188"/>
      <c r="G42" s="188"/>
      <c r="H42" s="189"/>
    </row>
    <row r="43" spans="2:8" ht="18.75" customHeight="1" x14ac:dyDescent="0.3">
      <c r="B43" s="395" t="s">
        <v>45</v>
      </c>
      <c r="C43" s="396"/>
      <c r="D43" s="396"/>
      <c r="E43" s="396"/>
      <c r="F43" s="396"/>
      <c r="G43" s="396"/>
      <c r="H43" s="397"/>
    </row>
    <row r="44" spans="2:8" ht="18.75" customHeight="1" x14ac:dyDescent="0.3">
      <c r="B44" s="190"/>
      <c r="C44" s="191"/>
      <c r="D44" s="191"/>
      <c r="E44" s="191"/>
      <c r="F44" s="191"/>
      <c r="G44" s="191"/>
      <c r="H44" s="192"/>
    </row>
    <row r="45" spans="2:8" ht="18.75" customHeight="1" x14ac:dyDescent="0.3">
      <c r="B45" s="406" t="s">
        <v>46</v>
      </c>
      <c r="C45" s="407"/>
      <c r="D45" s="407"/>
      <c r="E45" s="407"/>
      <c r="F45" s="407"/>
      <c r="G45" s="407"/>
      <c r="H45" s="408"/>
    </row>
    <row r="46" spans="2:8" ht="18.75" customHeight="1" thickBot="1" x14ac:dyDescent="0.35">
      <c r="B46" s="179"/>
      <c r="C46" s="180"/>
      <c r="D46" s="180"/>
      <c r="E46" s="180"/>
      <c r="F46" s="180"/>
      <c r="G46" s="180"/>
      <c r="H46" s="181"/>
    </row>
    <row r="47" spans="2:8" ht="18.75" customHeight="1" thickTop="1" x14ac:dyDescent="0.3">
      <c r="B47" s="179"/>
      <c r="C47" s="381" t="s">
        <v>10</v>
      </c>
      <c r="D47" s="382"/>
      <c r="E47" s="383" t="s">
        <v>11</v>
      </c>
      <c r="F47" s="384"/>
      <c r="G47" s="180"/>
      <c r="H47" s="181"/>
    </row>
    <row r="48" spans="2:8" ht="53.25" customHeight="1" x14ac:dyDescent="0.3">
      <c r="B48" s="179"/>
      <c r="C48" s="385" t="s">
        <v>47</v>
      </c>
      <c r="D48" s="378"/>
      <c r="E48" s="379" t="s">
        <v>48</v>
      </c>
      <c r="F48" s="380"/>
      <c r="G48" s="180"/>
      <c r="H48" s="181"/>
    </row>
    <row r="49" spans="2:8" ht="54" customHeight="1" x14ac:dyDescent="0.3">
      <c r="B49" s="179"/>
      <c r="C49" s="385" t="s">
        <v>49</v>
      </c>
      <c r="D49" s="378"/>
      <c r="E49" s="379" t="s">
        <v>50</v>
      </c>
      <c r="F49" s="380"/>
      <c r="G49" s="180"/>
      <c r="H49" s="181"/>
    </row>
    <row r="50" spans="2:8" ht="52" customHeight="1" x14ac:dyDescent="0.3">
      <c r="B50" s="179"/>
      <c r="C50" s="385" t="s">
        <v>51</v>
      </c>
      <c r="D50" s="378"/>
      <c r="E50" s="379" t="s">
        <v>52</v>
      </c>
      <c r="F50" s="380"/>
      <c r="G50" s="180"/>
      <c r="H50" s="181"/>
    </row>
    <row r="51" spans="2:8" ht="53.5" customHeight="1" x14ac:dyDescent="0.3">
      <c r="B51" s="179"/>
      <c r="C51" s="385" t="s">
        <v>53</v>
      </c>
      <c r="D51" s="378"/>
      <c r="E51" s="379" t="s">
        <v>52</v>
      </c>
      <c r="F51" s="380"/>
      <c r="G51" s="180"/>
      <c r="H51" s="181"/>
    </row>
    <row r="52" spans="2:8" ht="48.75" customHeight="1" x14ac:dyDescent="0.3">
      <c r="B52" s="179"/>
      <c r="C52" s="385" t="s">
        <v>54</v>
      </c>
      <c r="D52" s="378"/>
      <c r="E52" s="379" t="s">
        <v>55</v>
      </c>
      <c r="F52" s="380"/>
      <c r="G52" s="180"/>
      <c r="H52" s="181"/>
    </row>
    <row r="53" spans="2:8" ht="49.5" customHeight="1" x14ac:dyDescent="0.3">
      <c r="B53" s="179"/>
      <c r="C53" s="385" t="s">
        <v>56</v>
      </c>
      <c r="D53" s="378"/>
      <c r="E53" s="379" t="s">
        <v>57</v>
      </c>
      <c r="F53" s="380"/>
      <c r="G53" s="180"/>
      <c r="H53" s="181"/>
    </row>
    <row r="54" spans="2:8" ht="50.25" customHeight="1" x14ac:dyDescent="0.3">
      <c r="B54" s="179"/>
      <c r="C54" s="385" t="s">
        <v>58</v>
      </c>
      <c r="D54" s="378"/>
      <c r="E54" s="379" t="s">
        <v>59</v>
      </c>
      <c r="F54" s="380"/>
      <c r="G54" s="180"/>
      <c r="H54" s="181"/>
    </row>
    <row r="55" spans="2:8" ht="29.5" customHeight="1" x14ac:dyDescent="0.3">
      <c r="B55" s="179"/>
      <c r="C55" s="385" t="s">
        <v>60</v>
      </c>
      <c r="D55" s="378"/>
      <c r="E55" s="379" t="s">
        <v>61</v>
      </c>
      <c r="F55" s="380"/>
      <c r="G55" s="180"/>
      <c r="H55" s="181"/>
    </row>
    <row r="56" spans="2:8" ht="40" customHeight="1" x14ac:dyDescent="0.3">
      <c r="B56" s="179"/>
      <c r="C56" s="385" t="s">
        <v>62</v>
      </c>
      <c r="D56" s="378"/>
      <c r="E56" s="379" t="s">
        <v>63</v>
      </c>
      <c r="F56" s="380"/>
      <c r="G56" s="180"/>
      <c r="H56" s="181"/>
    </row>
    <row r="57" spans="2:8" ht="29.5" customHeight="1" x14ac:dyDescent="0.3">
      <c r="B57" s="179"/>
      <c r="C57" s="385" t="s">
        <v>64</v>
      </c>
      <c r="D57" s="378"/>
      <c r="E57" s="379" t="s">
        <v>65</v>
      </c>
      <c r="F57" s="380"/>
      <c r="G57" s="180"/>
      <c r="H57" s="181"/>
    </row>
    <row r="58" spans="2:8" ht="18.75" customHeight="1" x14ac:dyDescent="0.3">
      <c r="B58" s="179"/>
      <c r="C58" s="180"/>
      <c r="D58" s="180"/>
      <c r="E58" s="180"/>
      <c r="F58" s="180"/>
      <c r="G58" s="180"/>
      <c r="H58" s="181"/>
    </row>
    <row r="59" spans="2:8" ht="18.75" customHeight="1" x14ac:dyDescent="0.3">
      <c r="B59" s="403" t="s">
        <v>66</v>
      </c>
      <c r="C59" s="404"/>
      <c r="D59" s="404"/>
      <c r="E59" s="404"/>
      <c r="F59" s="404"/>
      <c r="G59" s="404"/>
      <c r="H59" s="405"/>
    </row>
    <row r="60" spans="2:8" ht="18.75" customHeight="1" x14ac:dyDescent="0.3">
      <c r="B60" s="179"/>
      <c r="C60" s="180"/>
      <c r="D60" s="180"/>
      <c r="E60" s="180"/>
      <c r="F60" s="180"/>
      <c r="G60" s="180"/>
      <c r="H60" s="181"/>
    </row>
    <row r="61" spans="2:8" ht="18.75" customHeight="1" x14ac:dyDescent="0.3">
      <c r="B61" s="391" t="s">
        <v>67</v>
      </c>
      <c r="C61" s="392"/>
      <c r="D61" s="392"/>
      <c r="E61" s="392"/>
      <c r="F61" s="392"/>
      <c r="G61" s="392"/>
      <c r="H61" s="393"/>
    </row>
    <row r="62" spans="2:8" ht="18.75" customHeight="1" x14ac:dyDescent="0.3">
      <c r="B62" s="169"/>
      <c r="C62" s="177"/>
      <c r="D62" s="177"/>
      <c r="E62" s="177"/>
      <c r="F62" s="177"/>
      <c r="G62" s="177"/>
      <c r="H62" s="178"/>
    </row>
    <row r="63" spans="2:8" ht="30" customHeight="1" x14ac:dyDescent="0.3">
      <c r="B63" s="406" t="s">
        <v>68</v>
      </c>
      <c r="C63" s="407"/>
      <c r="D63" s="407"/>
      <c r="E63" s="407"/>
      <c r="F63" s="407"/>
      <c r="G63" s="407"/>
      <c r="H63" s="408"/>
    </row>
    <row r="64" spans="2:8" ht="14.5" thickBot="1" x14ac:dyDescent="0.35">
      <c r="B64" s="179"/>
      <c r="C64" s="180"/>
      <c r="D64" s="180"/>
      <c r="E64" s="180"/>
      <c r="F64" s="180"/>
      <c r="G64" s="180"/>
      <c r="H64" s="181"/>
    </row>
    <row r="65" spans="2:8" ht="30" customHeight="1" thickTop="1" x14ac:dyDescent="0.3">
      <c r="B65" s="179"/>
      <c r="C65" s="381" t="s">
        <v>10</v>
      </c>
      <c r="D65" s="382"/>
      <c r="E65" s="383" t="s">
        <v>11</v>
      </c>
      <c r="F65" s="384"/>
      <c r="G65" s="180"/>
      <c r="H65" s="181"/>
    </row>
    <row r="66" spans="2:8" ht="30" customHeight="1" x14ac:dyDescent="0.3">
      <c r="B66" s="179"/>
      <c r="C66" s="385" t="s">
        <v>69</v>
      </c>
      <c r="D66" s="378"/>
      <c r="E66" s="379" t="s">
        <v>70</v>
      </c>
      <c r="F66" s="380"/>
      <c r="G66" s="180"/>
      <c r="H66" s="181"/>
    </row>
    <row r="67" spans="2:8" ht="44.5" customHeight="1" x14ac:dyDescent="0.3">
      <c r="B67" s="179"/>
      <c r="C67" s="385" t="s">
        <v>71</v>
      </c>
      <c r="D67" s="378"/>
      <c r="E67" s="379" t="s">
        <v>72</v>
      </c>
      <c r="F67" s="380"/>
      <c r="G67" s="180"/>
      <c r="H67" s="181"/>
    </row>
    <row r="68" spans="2:8" ht="51" customHeight="1" x14ac:dyDescent="0.3">
      <c r="B68" s="179"/>
      <c r="C68" s="385" t="s">
        <v>73</v>
      </c>
      <c r="D68" s="378"/>
      <c r="E68" s="379" t="s">
        <v>74</v>
      </c>
      <c r="F68" s="380"/>
      <c r="G68" s="180"/>
      <c r="H68" s="181"/>
    </row>
    <row r="69" spans="2:8" ht="76.5" customHeight="1" x14ac:dyDescent="0.3">
      <c r="B69" s="179"/>
      <c r="C69" s="385" t="s">
        <v>75</v>
      </c>
      <c r="D69" s="378"/>
      <c r="E69" s="379" t="s">
        <v>76</v>
      </c>
      <c r="F69" s="380"/>
      <c r="G69" s="180"/>
      <c r="H69" s="181"/>
    </row>
    <row r="70" spans="2:8" ht="30" customHeight="1" x14ac:dyDescent="0.3">
      <c r="B70" s="179"/>
      <c r="C70" s="385" t="s">
        <v>77</v>
      </c>
      <c r="D70" s="378"/>
      <c r="E70" s="379" t="s">
        <v>78</v>
      </c>
      <c r="F70" s="380"/>
      <c r="G70" s="180"/>
      <c r="H70" s="181"/>
    </row>
    <row r="71" spans="2:8" ht="30" customHeight="1" x14ac:dyDescent="0.3">
      <c r="B71" s="179"/>
      <c r="C71" s="385" t="s">
        <v>79</v>
      </c>
      <c r="D71" s="378"/>
      <c r="E71" s="379" t="s">
        <v>80</v>
      </c>
      <c r="F71" s="380"/>
      <c r="G71" s="180"/>
      <c r="H71" s="181"/>
    </row>
    <row r="72" spans="2:8" ht="30" customHeight="1" x14ac:dyDescent="0.3">
      <c r="B72" s="179"/>
      <c r="C72" s="385" t="s">
        <v>81</v>
      </c>
      <c r="D72" s="378"/>
      <c r="E72" s="379" t="s">
        <v>82</v>
      </c>
      <c r="F72" s="380"/>
      <c r="G72" s="180"/>
      <c r="H72" s="181"/>
    </row>
    <row r="73" spans="2:8" ht="53.5" customHeight="1" x14ac:dyDescent="0.3">
      <c r="B73" s="179"/>
      <c r="C73" s="385" t="s">
        <v>83</v>
      </c>
      <c r="D73" s="378"/>
      <c r="E73" s="379" t="s">
        <v>84</v>
      </c>
      <c r="F73" s="380"/>
      <c r="G73" s="180"/>
      <c r="H73" s="181"/>
    </row>
    <row r="74" spans="2:8" ht="30" customHeight="1" x14ac:dyDescent="0.3">
      <c r="B74" s="179"/>
      <c r="C74" s="180"/>
      <c r="D74" s="180"/>
      <c r="E74" s="180"/>
      <c r="F74" s="180"/>
      <c r="G74" s="180"/>
      <c r="H74" s="181"/>
    </row>
    <row r="75" spans="2:8" ht="18.75" customHeight="1" x14ac:dyDescent="0.3">
      <c r="B75" s="391" t="s">
        <v>85</v>
      </c>
      <c r="C75" s="392"/>
      <c r="D75" s="392"/>
      <c r="E75" s="392"/>
      <c r="F75" s="392"/>
      <c r="G75" s="392"/>
      <c r="H75" s="393"/>
    </row>
    <row r="76" spans="2:8" ht="18.75" customHeight="1" x14ac:dyDescent="0.3">
      <c r="B76" s="193"/>
      <c r="C76" s="194"/>
      <c r="D76" s="194"/>
      <c r="E76" s="194"/>
      <c r="F76" s="194"/>
      <c r="G76" s="194"/>
      <c r="H76" s="195"/>
    </row>
    <row r="77" spans="2:8" ht="18.75" customHeight="1" x14ac:dyDescent="0.3">
      <c r="B77" s="391" t="s">
        <v>86</v>
      </c>
      <c r="C77" s="392"/>
      <c r="D77" s="392"/>
      <c r="E77" s="392"/>
      <c r="F77" s="392"/>
      <c r="G77" s="392"/>
      <c r="H77" s="393"/>
    </row>
    <row r="78" spans="2:8" ht="18.75" customHeight="1" x14ac:dyDescent="0.3">
      <c r="B78" s="193"/>
      <c r="C78" s="194"/>
      <c r="D78" s="194"/>
      <c r="E78" s="194"/>
      <c r="F78" s="194"/>
      <c r="G78" s="194"/>
      <c r="H78" s="195"/>
    </row>
    <row r="79" spans="2:8" ht="18.75" customHeight="1" x14ac:dyDescent="0.3">
      <c r="B79" s="391" t="s">
        <v>87</v>
      </c>
      <c r="C79" s="392"/>
      <c r="D79" s="392"/>
      <c r="E79" s="392"/>
      <c r="F79" s="392"/>
      <c r="G79" s="392"/>
      <c r="H79" s="393"/>
    </row>
    <row r="80" spans="2:8" x14ac:dyDescent="0.3">
      <c r="B80" s="179"/>
      <c r="C80" s="196"/>
      <c r="D80" s="196"/>
      <c r="E80" s="196"/>
      <c r="F80" s="196"/>
      <c r="G80" s="196"/>
      <c r="H80" s="197"/>
    </row>
    <row r="81" spans="2:8" x14ac:dyDescent="0.3">
      <c r="B81" s="179"/>
      <c r="C81" s="196"/>
      <c r="D81" s="196"/>
      <c r="E81" s="196"/>
      <c r="F81" s="196"/>
      <c r="G81" s="196"/>
      <c r="H81" s="197"/>
    </row>
    <row r="82" spans="2:8" ht="28" x14ac:dyDescent="0.3">
      <c r="B82" s="179" t="s">
        <v>88</v>
      </c>
      <c r="C82" s="196"/>
      <c r="D82" s="196"/>
      <c r="E82" s="196"/>
      <c r="F82" s="196"/>
      <c r="G82" s="196"/>
      <c r="H82" s="197"/>
    </row>
    <row r="83" spans="2:8" x14ac:dyDescent="0.3">
      <c r="B83" s="179"/>
      <c r="C83" s="196"/>
      <c r="D83" s="196"/>
      <c r="E83" s="196"/>
      <c r="F83" s="196"/>
      <c r="G83" s="196"/>
      <c r="H83" s="197"/>
    </row>
    <row r="84" spans="2:8" ht="14.5" thickBot="1" x14ac:dyDescent="0.35">
      <c r="B84" s="182"/>
      <c r="C84" s="183"/>
      <c r="D84" s="198"/>
      <c r="E84" s="199"/>
      <c r="F84" s="199"/>
      <c r="G84" s="200"/>
      <c r="H84" s="184"/>
    </row>
    <row r="85" spans="2:8" ht="14.5" thickTop="1" x14ac:dyDescent="0.3">
      <c r="B85" s="201" t="s">
        <v>89</v>
      </c>
      <c r="C85" s="427" t="s">
        <v>10</v>
      </c>
      <c r="D85" s="382"/>
      <c r="E85" s="383" t="s">
        <v>11</v>
      </c>
      <c r="F85" s="384"/>
      <c r="G85" s="183"/>
      <c r="H85" s="184"/>
    </row>
    <row r="86" spans="2:8" s="205" customFormat="1" x14ac:dyDescent="0.3">
      <c r="B86" s="202">
        <v>2</v>
      </c>
      <c r="C86" s="387" t="s">
        <v>12</v>
      </c>
      <c r="D86" s="388"/>
      <c r="E86" s="389" t="s">
        <v>13</v>
      </c>
      <c r="F86" s="390"/>
      <c r="G86" s="203"/>
      <c r="H86" s="204"/>
    </row>
    <row r="87" spans="2:8" s="205" customFormat="1" ht="17.25" customHeight="1" x14ac:dyDescent="0.3">
      <c r="B87" s="202">
        <v>2</v>
      </c>
      <c r="C87" s="387" t="s">
        <v>14</v>
      </c>
      <c r="D87" s="388"/>
      <c r="E87" s="389" t="s">
        <v>15</v>
      </c>
      <c r="F87" s="390"/>
      <c r="G87" s="203"/>
      <c r="H87" s="204"/>
    </row>
    <row r="88" spans="2:8" s="205" customFormat="1" ht="25.5" customHeight="1" x14ac:dyDescent="0.3">
      <c r="B88" s="202">
        <v>2</v>
      </c>
      <c r="C88" s="387" t="s">
        <v>16</v>
      </c>
      <c r="D88" s="388"/>
      <c r="E88" s="389" t="s">
        <v>17</v>
      </c>
      <c r="F88" s="390"/>
      <c r="G88" s="203"/>
      <c r="H88" s="204"/>
    </row>
    <row r="89" spans="2:8" s="205" customFormat="1" ht="25.5" customHeight="1" x14ac:dyDescent="0.3">
      <c r="B89" s="202">
        <v>2</v>
      </c>
      <c r="C89" s="387" t="s">
        <v>18</v>
      </c>
      <c r="D89" s="388"/>
      <c r="E89" s="389" t="s">
        <v>19</v>
      </c>
      <c r="F89" s="390"/>
      <c r="G89" s="203"/>
      <c r="H89" s="204"/>
    </row>
    <row r="90" spans="2:8" s="205" customFormat="1" ht="67" customHeight="1" x14ac:dyDescent="0.3">
      <c r="B90" s="202">
        <v>2</v>
      </c>
      <c r="C90" s="387" t="s">
        <v>20</v>
      </c>
      <c r="D90" s="388"/>
      <c r="E90" s="389" t="s">
        <v>21</v>
      </c>
      <c r="F90" s="390"/>
      <c r="G90" s="203"/>
      <c r="H90" s="204"/>
    </row>
    <row r="91" spans="2:8" s="205" customFormat="1" ht="67.5" customHeight="1" x14ac:dyDescent="0.3">
      <c r="B91" s="202">
        <v>2</v>
      </c>
      <c r="C91" s="378" t="s">
        <v>22</v>
      </c>
      <c r="D91" s="386"/>
      <c r="E91" s="379" t="s">
        <v>23</v>
      </c>
      <c r="F91" s="380"/>
      <c r="G91" s="203"/>
      <c r="H91" s="204"/>
    </row>
    <row r="92" spans="2:8" s="205" customFormat="1" ht="43.5" customHeight="1" x14ac:dyDescent="0.3">
      <c r="B92" s="202">
        <v>2</v>
      </c>
      <c r="C92" s="378" t="s">
        <v>24</v>
      </c>
      <c r="D92" s="386"/>
      <c r="E92" s="379" t="s">
        <v>25</v>
      </c>
      <c r="F92" s="380"/>
      <c r="G92" s="203"/>
      <c r="H92" s="204"/>
    </row>
    <row r="93" spans="2:8" s="205" customFormat="1" ht="35.25" customHeight="1" x14ac:dyDescent="0.3">
      <c r="B93" s="202">
        <v>2</v>
      </c>
      <c r="C93" s="378" t="s">
        <v>26</v>
      </c>
      <c r="D93" s="386"/>
      <c r="E93" s="379" t="s">
        <v>27</v>
      </c>
      <c r="F93" s="380"/>
      <c r="G93" s="203"/>
      <c r="H93" s="204"/>
    </row>
    <row r="94" spans="2:8" s="205" customFormat="1" ht="72.75" customHeight="1" x14ac:dyDescent="0.3">
      <c r="B94" s="202">
        <v>2</v>
      </c>
      <c r="C94" s="378" t="s">
        <v>28</v>
      </c>
      <c r="D94" s="386"/>
      <c r="E94" s="379" t="s">
        <v>90</v>
      </c>
      <c r="F94" s="380"/>
      <c r="G94" s="203"/>
      <c r="H94" s="204"/>
    </row>
    <row r="95" spans="2:8" s="205" customFormat="1" ht="94" customHeight="1" x14ac:dyDescent="0.3">
      <c r="B95" s="202">
        <v>2</v>
      </c>
      <c r="C95" s="378" t="s">
        <v>30</v>
      </c>
      <c r="D95" s="386"/>
      <c r="E95" s="379" t="s">
        <v>31</v>
      </c>
      <c r="F95" s="380"/>
      <c r="G95" s="203"/>
      <c r="H95" s="204"/>
    </row>
    <row r="96" spans="2:8" s="205" customFormat="1" ht="94" customHeight="1" x14ac:dyDescent="0.3">
      <c r="B96" s="202">
        <v>2</v>
      </c>
      <c r="C96" s="378" t="s">
        <v>32</v>
      </c>
      <c r="D96" s="386"/>
      <c r="E96" s="379" t="s">
        <v>33</v>
      </c>
      <c r="F96" s="380"/>
      <c r="G96" s="203"/>
      <c r="H96" s="204"/>
    </row>
    <row r="97" spans="2:8" s="205" customFormat="1" x14ac:dyDescent="0.3">
      <c r="B97" s="202">
        <v>2</v>
      </c>
      <c r="C97" s="378" t="s">
        <v>34</v>
      </c>
      <c r="D97" s="386"/>
      <c r="E97" s="379" t="s">
        <v>35</v>
      </c>
      <c r="F97" s="380"/>
      <c r="G97" s="203"/>
      <c r="H97" s="204"/>
    </row>
    <row r="98" spans="2:8" s="205" customFormat="1" ht="66.75" customHeight="1" x14ac:dyDescent="0.3">
      <c r="B98" s="202">
        <v>3</v>
      </c>
      <c r="C98" s="378" t="s">
        <v>37</v>
      </c>
      <c r="D98" s="386"/>
      <c r="E98" s="379" t="s">
        <v>38</v>
      </c>
      <c r="F98" s="380"/>
      <c r="G98" s="203"/>
      <c r="H98" s="204"/>
    </row>
    <row r="99" spans="2:8" s="205" customFormat="1" ht="66.75" customHeight="1" x14ac:dyDescent="0.3">
      <c r="B99" s="202">
        <v>3</v>
      </c>
      <c r="C99" s="378" t="s">
        <v>39</v>
      </c>
      <c r="D99" s="386"/>
      <c r="E99" s="379" t="s">
        <v>40</v>
      </c>
      <c r="F99" s="380"/>
      <c r="G99" s="203"/>
      <c r="H99" s="204"/>
    </row>
    <row r="100" spans="2:8" s="205" customFormat="1" ht="62.5" customHeight="1" x14ac:dyDescent="0.3">
      <c r="B100" s="202">
        <v>3</v>
      </c>
      <c r="C100" s="378" t="s">
        <v>41</v>
      </c>
      <c r="D100" s="386"/>
      <c r="E100" s="379" t="s">
        <v>42</v>
      </c>
      <c r="F100" s="380"/>
      <c r="G100" s="203"/>
      <c r="H100" s="204"/>
    </row>
    <row r="101" spans="2:8" s="205" customFormat="1" ht="38.5" customHeight="1" x14ac:dyDescent="0.3">
      <c r="B101" s="202">
        <v>3</v>
      </c>
      <c r="C101" s="378" t="s">
        <v>43</v>
      </c>
      <c r="D101" s="386"/>
      <c r="E101" s="379" t="s">
        <v>44</v>
      </c>
      <c r="F101" s="380"/>
      <c r="G101" s="203"/>
      <c r="H101" s="204"/>
    </row>
    <row r="102" spans="2:8" ht="59.25" customHeight="1" x14ac:dyDescent="0.3">
      <c r="B102" s="206">
        <v>5</v>
      </c>
      <c r="C102" s="377" t="s">
        <v>47</v>
      </c>
      <c r="D102" s="378"/>
      <c r="E102" s="379" t="s">
        <v>91</v>
      </c>
      <c r="F102" s="380"/>
      <c r="G102" s="183"/>
      <c r="H102" s="184"/>
    </row>
    <row r="103" spans="2:8" ht="59.25" customHeight="1" x14ac:dyDescent="0.3">
      <c r="B103" s="206">
        <v>5</v>
      </c>
      <c r="C103" s="377" t="s">
        <v>49</v>
      </c>
      <c r="D103" s="378"/>
      <c r="E103" s="379" t="s">
        <v>50</v>
      </c>
      <c r="F103" s="380"/>
      <c r="G103" s="183"/>
      <c r="H103" s="184"/>
    </row>
    <row r="104" spans="2:8" ht="59.25" customHeight="1" x14ac:dyDescent="0.3">
      <c r="B104" s="206">
        <v>5</v>
      </c>
      <c r="C104" s="377" t="s">
        <v>51</v>
      </c>
      <c r="D104" s="378"/>
      <c r="E104" s="379" t="s">
        <v>52</v>
      </c>
      <c r="F104" s="380"/>
      <c r="G104" s="183"/>
      <c r="H104" s="184"/>
    </row>
    <row r="105" spans="2:8" ht="59.25" customHeight="1" x14ac:dyDescent="0.3">
      <c r="B105" s="206">
        <v>5</v>
      </c>
      <c r="C105" s="377" t="s">
        <v>53</v>
      </c>
      <c r="D105" s="378"/>
      <c r="E105" s="379" t="s">
        <v>52</v>
      </c>
      <c r="F105" s="380"/>
      <c r="G105" s="183"/>
      <c r="H105" s="184"/>
    </row>
    <row r="106" spans="2:8" ht="47.5" customHeight="1" x14ac:dyDescent="0.3">
      <c r="B106" s="206">
        <v>5</v>
      </c>
      <c r="C106" s="377" t="s">
        <v>54</v>
      </c>
      <c r="D106" s="378"/>
      <c r="E106" s="379" t="s">
        <v>55</v>
      </c>
      <c r="F106" s="380"/>
      <c r="G106" s="183"/>
      <c r="H106" s="184"/>
    </row>
    <row r="107" spans="2:8" ht="45.75" customHeight="1" x14ac:dyDescent="0.3">
      <c r="B107" s="206">
        <v>5</v>
      </c>
      <c r="C107" s="377" t="s">
        <v>56</v>
      </c>
      <c r="D107" s="378"/>
      <c r="E107" s="379" t="s">
        <v>57</v>
      </c>
      <c r="F107" s="380"/>
      <c r="G107" s="183"/>
      <c r="H107" s="184"/>
    </row>
    <row r="108" spans="2:8" ht="32.5" customHeight="1" x14ac:dyDescent="0.3">
      <c r="B108" s="206">
        <v>5</v>
      </c>
      <c r="C108" s="377" t="s">
        <v>58</v>
      </c>
      <c r="D108" s="378"/>
      <c r="E108" s="379" t="s">
        <v>59</v>
      </c>
      <c r="F108" s="380"/>
      <c r="G108" s="183"/>
      <c r="H108" s="184"/>
    </row>
    <row r="109" spans="2:8" ht="33.75" customHeight="1" x14ac:dyDescent="0.3">
      <c r="B109" s="206">
        <v>5</v>
      </c>
      <c r="C109" s="377" t="s">
        <v>60</v>
      </c>
      <c r="D109" s="378"/>
      <c r="E109" s="379" t="s">
        <v>61</v>
      </c>
      <c r="F109" s="380"/>
      <c r="G109" s="183"/>
      <c r="H109" s="184"/>
    </row>
    <row r="110" spans="2:8" ht="33.75" customHeight="1" x14ac:dyDescent="0.3">
      <c r="B110" s="206">
        <v>5</v>
      </c>
      <c r="C110" s="377" t="s">
        <v>62</v>
      </c>
      <c r="D110" s="378"/>
      <c r="E110" s="379" t="s">
        <v>63</v>
      </c>
      <c r="F110" s="380"/>
      <c r="G110" s="183"/>
      <c r="H110" s="184"/>
    </row>
    <row r="111" spans="2:8" x14ac:dyDescent="0.3">
      <c r="B111" s="206">
        <v>5</v>
      </c>
      <c r="C111" s="377" t="s">
        <v>64</v>
      </c>
      <c r="D111" s="378"/>
      <c r="E111" s="379" t="s">
        <v>65</v>
      </c>
      <c r="F111" s="380"/>
      <c r="G111" s="183"/>
      <c r="H111" s="184"/>
    </row>
    <row r="112" spans="2:8" ht="25" customHeight="1" x14ac:dyDescent="0.3">
      <c r="B112" s="206">
        <v>8</v>
      </c>
      <c r="C112" s="377" t="s">
        <v>69</v>
      </c>
      <c r="D112" s="378"/>
      <c r="E112" s="379" t="s">
        <v>70</v>
      </c>
      <c r="F112" s="380"/>
      <c r="G112" s="183"/>
      <c r="H112" s="184"/>
    </row>
    <row r="113" spans="2:8" ht="46.5" customHeight="1" x14ac:dyDescent="0.3">
      <c r="B113" s="206">
        <v>8</v>
      </c>
      <c r="C113" s="377" t="s">
        <v>71</v>
      </c>
      <c r="D113" s="378"/>
      <c r="E113" s="379" t="s">
        <v>72</v>
      </c>
      <c r="F113" s="380"/>
      <c r="G113" s="183"/>
      <c r="H113" s="184"/>
    </row>
    <row r="114" spans="2:8" ht="46.5" customHeight="1" x14ac:dyDescent="0.3">
      <c r="B114" s="206">
        <v>8</v>
      </c>
      <c r="C114" s="377" t="s">
        <v>73</v>
      </c>
      <c r="D114" s="378"/>
      <c r="E114" s="379" t="s">
        <v>74</v>
      </c>
      <c r="F114" s="380"/>
      <c r="G114" s="183"/>
      <c r="H114" s="184"/>
    </row>
    <row r="115" spans="2:8" s="205" customFormat="1" ht="82.5" customHeight="1" x14ac:dyDescent="0.3">
      <c r="B115" s="202">
        <v>8</v>
      </c>
      <c r="C115" s="377" t="s">
        <v>75</v>
      </c>
      <c r="D115" s="378"/>
      <c r="E115" s="379" t="s">
        <v>76</v>
      </c>
      <c r="F115" s="380"/>
      <c r="G115" s="203"/>
      <c r="H115" s="204"/>
    </row>
    <row r="116" spans="2:8" s="205" customFormat="1" ht="34" customHeight="1" x14ac:dyDescent="0.3">
      <c r="B116" s="202">
        <v>8</v>
      </c>
      <c r="C116" s="377" t="s">
        <v>77</v>
      </c>
      <c r="D116" s="378"/>
      <c r="E116" s="379" t="s">
        <v>78</v>
      </c>
      <c r="F116" s="380"/>
      <c r="G116" s="203"/>
      <c r="H116" s="204"/>
    </row>
    <row r="117" spans="2:8" s="205" customFormat="1" ht="34" customHeight="1" x14ac:dyDescent="0.3">
      <c r="B117" s="202">
        <v>8</v>
      </c>
      <c r="C117" s="377" t="s">
        <v>79</v>
      </c>
      <c r="D117" s="378"/>
      <c r="E117" s="379" t="s">
        <v>80</v>
      </c>
      <c r="F117" s="380"/>
      <c r="G117" s="203"/>
      <c r="H117" s="204"/>
    </row>
    <row r="118" spans="2:8" s="205" customFormat="1" ht="34" customHeight="1" x14ac:dyDescent="0.3">
      <c r="B118" s="202">
        <v>8</v>
      </c>
      <c r="C118" s="377" t="s">
        <v>81</v>
      </c>
      <c r="D118" s="378"/>
      <c r="E118" s="379" t="s">
        <v>82</v>
      </c>
      <c r="F118" s="380"/>
      <c r="G118" s="203"/>
      <c r="H118" s="204"/>
    </row>
    <row r="119" spans="2:8" s="205" customFormat="1" ht="46.5" customHeight="1" x14ac:dyDescent="0.3">
      <c r="B119" s="202">
        <v>8</v>
      </c>
      <c r="C119" s="377" t="s">
        <v>83</v>
      </c>
      <c r="D119" s="378"/>
      <c r="E119" s="379" t="s">
        <v>84</v>
      </c>
      <c r="F119" s="380"/>
      <c r="G119" s="203"/>
      <c r="H119" s="204"/>
    </row>
    <row r="120" spans="2:8" ht="6.75" customHeight="1" thickBot="1" x14ac:dyDescent="0.35">
      <c r="B120" s="182"/>
      <c r="C120" s="409"/>
      <c r="D120" s="410"/>
      <c r="E120" s="411"/>
      <c r="F120" s="412"/>
      <c r="G120" s="183"/>
      <c r="H120" s="184"/>
    </row>
    <row r="121" spans="2:8" ht="14.5" thickTop="1" x14ac:dyDescent="0.3">
      <c r="B121" s="182"/>
      <c r="C121" s="207"/>
      <c r="D121" s="207"/>
      <c r="E121" s="208"/>
      <c r="F121" s="208"/>
      <c r="G121" s="183"/>
      <c r="H121" s="184"/>
    </row>
    <row r="122" spans="2:8" ht="14.5" thickBot="1" x14ac:dyDescent="0.35">
      <c r="B122" s="209"/>
      <c r="C122" s="210"/>
      <c r="D122" s="210"/>
      <c r="E122" s="210"/>
      <c r="F122" s="210"/>
      <c r="G122" s="210"/>
      <c r="H122" s="211"/>
    </row>
    <row r="123" spans="2:8" x14ac:dyDescent="0.3"/>
    <row r="124" spans="2:8" x14ac:dyDescent="0.3"/>
    <row r="125" spans="2:8" x14ac:dyDescent="0.3"/>
    <row r="126" spans="2:8" x14ac:dyDescent="0.3">
      <c r="B126" s="212" t="s">
        <v>92</v>
      </c>
    </row>
    <row r="127" spans="2:8" ht="48" customHeight="1" x14ac:dyDescent="0.3">
      <c r="B127" s="375"/>
      <c r="C127" s="375"/>
    </row>
    <row r="128" spans="2:8" x14ac:dyDescent="0.3">
      <c r="B128" s="376"/>
      <c r="C128" s="376"/>
    </row>
    <row r="129" s="165" customFormat="1" x14ac:dyDescent="0.3"/>
  </sheetData>
  <sheetProtection formatCells="0" formatColumns="0" formatRows="0"/>
  <autoFilter ref="B85:H119" xr:uid="{00000000-0009-0000-0000-000000000000}">
    <filterColumn colId="1" showButton="0"/>
    <filterColumn colId="3" showButton="0"/>
  </autoFilter>
  <mergeCells count="171">
    <mergeCell ref="B2:H2"/>
    <mergeCell ref="B4:H5"/>
    <mergeCell ref="B6:H6"/>
    <mergeCell ref="B7:H7"/>
    <mergeCell ref="C85:D85"/>
    <mergeCell ref="E85:F85"/>
    <mergeCell ref="B9:H9"/>
    <mergeCell ref="B11:H11"/>
    <mergeCell ref="B45:H45"/>
    <mergeCell ref="B15:H15"/>
    <mergeCell ref="B17:H17"/>
    <mergeCell ref="B13:H13"/>
    <mergeCell ref="B19:H19"/>
    <mergeCell ref="B14:H14"/>
    <mergeCell ref="B35:H35"/>
    <mergeCell ref="C25:D25"/>
    <mergeCell ref="E25:F25"/>
    <mergeCell ref="C31:D31"/>
    <mergeCell ref="E31:F31"/>
    <mergeCell ref="C32:D32"/>
    <mergeCell ref="E32:F32"/>
    <mergeCell ref="C33:D33"/>
    <mergeCell ref="E33:F33"/>
    <mergeCell ref="C30:D30"/>
    <mergeCell ref="C119:D119"/>
    <mergeCell ref="E119:F119"/>
    <mergeCell ref="C120:D120"/>
    <mergeCell ref="E120:F120"/>
    <mergeCell ref="C118:D118"/>
    <mergeCell ref="E118:F118"/>
    <mergeCell ref="C117:D117"/>
    <mergeCell ref="E117:F117"/>
    <mergeCell ref="C115:D115"/>
    <mergeCell ref="E115:F115"/>
    <mergeCell ref="C116:D116"/>
    <mergeCell ref="E116:F116"/>
    <mergeCell ref="C21:D21"/>
    <mergeCell ref="E21:F21"/>
    <mergeCell ref="C22:D22"/>
    <mergeCell ref="E22:F22"/>
    <mergeCell ref="C23:D23"/>
    <mergeCell ref="E23:F23"/>
    <mergeCell ref="B59:H59"/>
    <mergeCell ref="B61:H61"/>
    <mergeCell ref="B63:H63"/>
    <mergeCell ref="C24:D24"/>
    <mergeCell ref="E24:F24"/>
    <mergeCell ref="E30:F30"/>
    <mergeCell ref="C29:D29"/>
    <mergeCell ref="E29:F29"/>
    <mergeCell ref="C28:D28"/>
    <mergeCell ref="E28:F28"/>
    <mergeCell ref="C27:D27"/>
    <mergeCell ref="E27:F27"/>
    <mergeCell ref="C26:D26"/>
    <mergeCell ref="E26:F26"/>
    <mergeCell ref="C37:D37"/>
    <mergeCell ref="E37:F37"/>
    <mergeCell ref="C38:D38"/>
    <mergeCell ref="E38:F38"/>
    <mergeCell ref="C114:D114"/>
    <mergeCell ref="E114:F114"/>
    <mergeCell ref="C102:D102"/>
    <mergeCell ref="E102:F102"/>
    <mergeCell ref="C104:D104"/>
    <mergeCell ref="E104:F104"/>
    <mergeCell ref="C105:D105"/>
    <mergeCell ref="E105:F105"/>
    <mergeCell ref="C95:D95"/>
    <mergeCell ref="E95:F95"/>
    <mergeCell ref="C97:D97"/>
    <mergeCell ref="E97:F97"/>
    <mergeCell ref="C96:D96"/>
    <mergeCell ref="C101:D101"/>
    <mergeCell ref="E101:F101"/>
    <mergeCell ref="C100:D100"/>
    <mergeCell ref="E100:F100"/>
    <mergeCell ref="C99:D99"/>
    <mergeCell ref="E99:F99"/>
    <mergeCell ref="C98:D98"/>
    <mergeCell ref="E98:F98"/>
    <mergeCell ref="E96:F96"/>
    <mergeCell ref="C88:D88"/>
    <mergeCell ref="E88:F88"/>
    <mergeCell ref="B75:H75"/>
    <mergeCell ref="B77:H77"/>
    <mergeCell ref="C47:D47"/>
    <mergeCell ref="E47:F47"/>
    <mergeCell ref="C48:D48"/>
    <mergeCell ref="E48:F48"/>
    <mergeCell ref="E89:F89"/>
    <mergeCell ref="E86:F86"/>
    <mergeCell ref="C87:D87"/>
    <mergeCell ref="E87:F87"/>
    <mergeCell ref="E54:F54"/>
    <mergeCell ref="C49:D49"/>
    <mergeCell ref="E49:F49"/>
    <mergeCell ref="C55:D55"/>
    <mergeCell ref="E55:F55"/>
    <mergeCell ref="E92:F92"/>
    <mergeCell ref="C86:D86"/>
    <mergeCell ref="E69:F69"/>
    <mergeCell ref="B79:H79"/>
    <mergeCell ref="C56:D56"/>
    <mergeCell ref="C39:D39"/>
    <mergeCell ref="E39:F39"/>
    <mergeCell ref="B43:H43"/>
    <mergeCell ref="C50:D50"/>
    <mergeCell ref="E50:F50"/>
    <mergeCell ref="C51:D51"/>
    <mergeCell ref="E51:F51"/>
    <mergeCell ref="C52:D52"/>
    <mergeCell ref="E52:F52"/>
    <mergeCell ref="C40:D40"/>
    <mergeCell ref="E40:F40"/>
    <mergeCell ref="C41:D41"/>
    <mergeCell ref="E41:F41"/>
    <mergeCell ref="E56:F56"/>
    <mergeCell ref="C57:D57"/>
    <mergeCell ref="E57:F57"/>
    <mergeCell ref="C53:D53"/>
    <mergeCell ref="E53:F53"/>
    <mergeCell ref="C54:D54"/>
    <mergeCell ref="C93:D93"/>
    <mergeCell ref="C70:D70"/>
    <mergeCell ref="E70:F70"/>
    <mergeCell ref="C109:D109"/>
    <mergeCell ref="E109:F109"/>
    <mergeCell ref="C110:D110"/>
    <mergeCell ref="E110:F110"/>
    <mergeCell ref="C106:D106"/>
    <mergeCell ref="E106:F106"/>
    <mergeCell ref="C107:D107"/>
    <mergeCell ref="E107:F107"/>
    <mergeCell ref="C108:D108"/>
    <mergeCell ref="E108:F108"/>
    <mergeCell ref="C103:D103"/>
    <mergeCell ref="E103:F103"/>
    <mergeCell ref="E93:F93"/>
    <mergeCell ref="C94:D94"/>
    <mergeCell ref="E94:F94"/>
    <mergeCell ref="C90:D90"/>
    <mergeCell ref="E90:F90"/>
    <mergeCell ref="C91:D91"/>
    <mergeCell ref="E91:F91"/>
    <mergeCell ref="C92:D92"/>
    <mergeCell ref="C89:D89"/>
    <mergeCell ref="B12:H12"/>
    <mergeCell ref="B127:C127"/>
    <mergeCell ref="B128:C128"/>
    <mergeCell ref="C111:D111"/>
    <mergeCell ref="E111:F111"/>
    <mergeCell ref="C65:D65"/>
    <mergeCell ref="E65:F65"/>
    <mergeCell ref="C66:D66"/>
    <mergeCell ref="E66:F66"/>
    <mergeCell ref="C67:D67"/>
    <mergeCell ref="E67:F67"/>
    <mergeCell ref="C113:D113"/>
    <mergeCell ref="E113:F113"/>
    <mergeCell ref="C112:D112"/>
    <mergeCell ref="E112:F112"/>
    <mergeCell ref="C71:D71"/>
    <mergeCell ref="E71:F71"/>
    <mergeCell ref="C72:D72"/>
    <mergeCell ref="E72:F72"/>
    <mergeCell ref="C73:D73"/>
    <mergeCell ref="E73:F73"/>
    <mergeCell ref="C68:D68"/>
    <mergeCell ref="E68:F68"/>
    <mergeCell ref="C69:D6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4"/>
  <sheetViews>
    <sheetView showGridLines="0" zoomScale="85" zoomScaleNormal="85" workbookViewId="0">
      <selection activeCell="A13" sqref="A13"/>
    </sheetView>
  </sheetViews>
  <sheetFormatPr baseColWidth="10" defaultColWidth="0" defaultRowHeight="14" zeroHeight="1" x14ac:dyDescent="0.3"/>
  <cols>
    <col min="1" max="1" width="26.453125" style="301" customWidth="1"/>
    <col min="2" max="2" width="29.453125" style="301" customWidth="1"/>
    <col min="3" max="3" width="10.81640625" style="301" customWidth="1"/>
    <col min="4" max="4" width="27.453125" style="301" customWidth="1"/>
    <col min="5" max="5" width="10.81640625" style="301" customWidth="1"/>
    <col min="6" max="6" width="14.453125" style="301" customWidth="1"/>
    <col min="7" max="9" width="10.81640625" style="301" customWidth="1"/>
    <col min="10" max="10" width="15.453125" style="301" customWidth="1"/>
    <col min="11" max="11" width="16.54296875" style="301" customWidth="1"/>
    <col min="12" max="12" width="10.81640625" style="301" customWidth="1"/>
    <col min="13" max="16384" width="10.81640625" style="301" hidden="1"/>
  </cols>
  <sheetData>
    <row r="1" spans="1:11" s="213" customFormat="1" ht="32.5" customHeight="1" x14ac:dyDescent="0.35">
      <c r="A1" s="343"/>
      <c r="B1" s="344"/>
      <c r="C1" s="349" t="s">
        <v>93</v>
      </c>
      <c r="D1" s="350"/>
      <c r="E1" s="350"/>
      <c r="F1" s="350"/>
      <c r="G1" s="350"/>
      <c r="H1" s="350"/>
      <c r="I1" s="351"/>
      <c r="J1" s="358" t="s">
        <v>94</v>
      </c>
      <c r="K1" s="359"/>
    </row>
    <row r="2" spans="1:11" s="213" customFormat="1" ht="26.15" customHeight="1" x14ac:dyDescent="0.35">
      <c r="A2" s="345"/>
      <c r="B2" s="346"/>
      <c r="C2" s="352"/>
      <c r="D2" s="353"/>
      <c r="E2" s="353"/>
      <c r="F2" s="353"/>
      <c r="G2" s="353"/>
      <c r="H2" s="353"/>
      <c r="I2" s="354"/>
      <c r="J2" s="164" t="s">
        <v>95</v>
      </c>
      <c r="K2" s="164" t="s">
        <v>96</v>
      </c>
    </row>
    <row r="3" spans="1:11" s="213" customFormat="1" ht="32.5" customHeight="1" x14ac:dyDescent="0.35">
      <c r="A3" s="347"/>
      <c r="B3" s="348"/>
      <c r="C3" s="355"/>
      <c r="D3" s="356"/>
      <c r="E3" s="356"/>
      <c r="F3" s="356"/>
      <c r="G3" s="356"/>
      <c r="H3" s="356"/>
      <c r="I3" s="357"/>
      <c r="J3" s="358" t="s">
        <v>97</v>
      </c>
      <c r="K3" s="359"/>
    </row>
    <row r="4" spans="1:11" s="217" customFormat="1" ht="8.25" customHeight="1" x14ac:dyDescent="0.25">
      <c r="A4" s="216"/>
      <c r="B4" s="216"/>
      <c r="C4" s="216"/>
      <c r="D4" s="25"/>
      <c r="F4" s="267"/>
    </row>
    <row r="5" spans="1:11" s="213" customFormat="1" ht="14.5" customHeight="1" x14ac:dyDescent="0.35">
      <c r="A5" s="9" t="s">
        <v>98</v>
      </c>
      <c r="B5" s="486" t="str">
        <f>'2 CONTEXTO E IDENTIFICACIÓN'!B5</f>
        <v>Región Administrativa y de Planeación Especial (RAP-E) Región Central</v>
      </c>
      <c r="C5" s="486"/>
      <c r="D5" s="486"/>
      <c r="E5" s="27"/>
      <c r="F5" s="300"/>
    </row>
    <row r="6" spans="1:11" ht="14.5" thickBot="1" x14ac:dyDescent="0.35">
      <c r="A6" s="9"/>
      <c r="B6" s="486"/>
      <c r="C6" s="487"/>
      <c r="D6" s="487"/>
    </row>
    <row r="7" spans="1:11" ht="14.5" thickBot="1" x14ac:dyDescent="0.35">
      <c r="A7" s="574" t="s">
        <v>347</v>
      </c>
      <c r="B7" s="575"/>
      <c r="C7" s="575"/>
      <c r="D7" s="575"/>
      <c r="E7" s="575"/>
      <c r="F7" s="575"/>
      <c r="G7" s="575"/>
      <c r="H7" s="575"/>
      <c r="I7" s="575"/>
      <c r="J7" s="575"/>
      <c r="K7" s="576"/>
    </row>
    <row r="8" spans="1:11" ht="6" customHeight="1" thickBot="1" x14ac:dyDescent="0.35">
      <c r="A8" s="574"/>
      <c r="B8" s="575"/>
      <c r="C8" s="575"/>
      <c r="D8" s="575"/>
      <c r="E8" s="575"/>
      <c r="F8" s="575"/>
      <c r="G8" s="575"/>
      <c r="H8" s="575"/>
      <c r="I8" s="575"/>
      <c r="J8" s="575"/>
      <c r="K8" s="576"/>
    </row>
    <row r="9" spans="1:11" ht="34.5" customHeight="1" x14ac:dyDescent="0.3">
      <c r="A9" s="577" t="s">
        <v>348</v>
      </c>
      <c r="B9" s="578"/>
      <c r="C9" s="578"/>
      <c r="D9" s="578"/>
      <c r="E9" s="578"/>
      <c r="F9" s="578"/>
      <c r="G9" s="578"/>
      <c r="H9" s="578"/>
      <c r="I9" s="578"/>
      <c r="J9" s="578"/>
      <c r="K9" s="579"/>
    </row>
    <row r="10" spans="1:11" ht="18.75" customHeight="1" x14ac:dyDescent="0.3">
      <c r="A10" s="583" t="s">
        <v>349</v>
      </c>
      <c r="B10" s="584"/>
      <c r="C10" s="584"/>
      <c r="D10" s="584"/>
      <c r="E10" s="584"/>
      <c r="F10" s="584"/>
      <c r="G10" s="584"/>
      <c r="H10" s="584"/>
      <c r="I10" s="584"/>
      <c r="J10" s="584"/>
      <c r="K10" s="585"/>
    </row>
    <row r="11" spans="1:11" ht="34.5" customHeight="1" x14ac:dyDescent="0.3">
      <c r="A11" s="580" t="s">
        <v>350</v>
      </c>
      <c r="B11" s="581"/>
      <c r="C11" s="581"/>
      <c r="D11" s="581"/>
      <c r="E11" s="581"/>
      <c r="F11" s="581"/>
      <c r="G11" s="581"/>
      <c r="H11" s="581"/>
      <c r="I11" s="581"/>
      <c r="J11" s="581"/>
      <c r="K11" s="582"/>
    </row>
    <row r="12" spans="1:11" ht="50.25" customHeight="1" thickBot="1" x14ac:dyDescent="0.35">
      <c r="A12" s="571" t="s">
        <v>351</v>
      </c>
      <c r="B12" s="572"/>
      <c r="C12" s="572"/>
      <c r="D12" s="572"/>
      <c r="E12" s="572"/>
      <c r="F12" s="572"/>
      <c r="G12" s="572"/>
      <c r="H12" s="572"/>
      <c r="I12" s="572"/>
      <c r="J12" s="572"/>
      <c r="K12" s="573"/>
    </row>
    <row r="13" spans="1:11" x14ac:dyDescent="0.3">
      <c r="A13" s="302"/>
      <c r="B13" s="302"/>
      <c r="C13" s="302"/>
      <c r="D13" s="302"/>
      <c r="E13" s="302"/>
      <c r="F13" s="302"/>
      <c r="G13" s="302"/>
      <c r="H13" s="302"/>
      <c r="I13" s="302"/>
      <c r="J13" s="302"/>
      <c r="K13" s="302"/>
    </row>
    <row r="14" spans="1:11" s="304" customFormat="1" ht="26" x14ac:dyDescent="0.3">
      <c r="A14" s="303"/>
      <c r="B14" s="568" t="s">
        <v>352</v>
      </c>
      <c r="C14" s="569"/>
      <c r="D14" s="570" t="s">
        <v>353</v>
      </c>
      <c r="E14" s="570"/>
      <c r="G14" s="36" t="s">
        <v>302</v>
      </c>
    </row>
    <row r="15" spans="1:11" x14ac:dyDescent="0.3">
      <c r="A15" s="305" t="s">
        <v>354</v>
      </c>
      <c r="B15" s="306">
        <f>+COUNTIF('8 MAPA RIESGOS'!$G$10:$G$29,G15)</f>
        <v>2</v>
      </c>
      <c r="C15" s="307">
        <f>+B15/$B$19</f>
        <v>0.1</v>
      </c>
      <c r="D15" s="306">
        <f>+COUNTIF('8 MAPA RIESGOS'!$L$10:$L$29,G15)</f>
        <v>2</v>
      </c>
      <c r="E15" s="307">
        <f>+D15/$D$19</f>
        <v>0.1</v>
      </c>
      <c r="G15" s="60" t="s">
        <v>300</v>
      </c>
    </row>
    <row r="16" spans="1:11" x14ac:dyDescent="0.3">
      <c r="A16" s="305" t="s">
        <v>355</v>
      </c>
      <c r="B16" s="306">
        <f>+COUNTIF('8 MAPA RIESGOS'!$G$10:$G$29,G16)</f>
        <v>2</v>
      </c>
      <c r="C16" s="307">
        <f t="shared" ref="C16:C19" si="0">+B16/$B$19</f>
        <v>0.1</v>
      </c>
      <c r="D16" s="306">
        <f>+COUNTIF('8 MAPA RIESGOS'!$L$10:$L$29,G16)</f>
        <v>3</v>
      </c>
      <c r="E16" s="307">
        <f t="shared" ref="E16:E19" si="1">+D16/$D$19</f>
        <v>0.15</v>
      </c>
      <c r="G16" s="45" t="s">
        <v>299</v>
      </c>
    </row>
    <row r="17" spans="1:7" x14ac:dyDescent="0.3">
      <c r="A17" s="305" t="s">
        <v>356</v>
      </c>
      <c r="B17" s="306">
        <f>+COUNTIF('8 MAPA RIESGOS'!$G$10:$G$29,G17)</f>
        <v>13</v>
      </c>
      <c r="C17" s="307">
        <f t="shared" si="0"/>
        <v>0.65</v>
      </c>
      <c r="D17" s="306">
        <f>+COUNTIF('8 MAPA RIESGOS'!$L$10:$L$29,G17)</f>
        <v>5</v>
      </c>
      <c r="E17" s="307">
        <f t="shared" si="1"/>
        <v>0.25</v>
      </c>
      <c r="G17" s="48" t="s">
        <v>281</v>
      </c>
    </row>
    <row r="18" spans="1:7" x14ac:dyDescent="0.3">
      <c r="A18" s="305" t="s">
        <v>357</v>
      </c>
      <c r="B18" s="306">
        <f>+COUNTIF('8 MAPA RIESGOS'!$G$10:$G$29,G18)</f>
        <v>3</v>
      </c>
      <c r="C18" s="307">
        <f t="shared" si="0"/>
        <v>0.15</v>
      </c>
      <c r="D18" s="306">
        <f>+COUNTIF('8 MAPA RIESGOS'!$L$10:$L$29,G18)</f>
        <v>10</v>
      </c>
      <c r="E18" s="307">
        <f t="shared" si="1"/>
        <v>0.5</v>
      </c>
      <c r="G18" s="52" t="s">
        <v>301</v>
      </c>
    </row>
    <row r="19" spans="1:7" x14ac:dyDescent="0.3">
      <c r="A19" s="305" t="s">
        <v>358</v>
      </c>
      <c r="B19" s="306">
        <f>+SUM(B15:B18)</f>
        <v>20</v>
      </c>
      <c r="C19" s="307">
        <f t="shared" si="0"/>
        <v>1</v>
      </c>
      <c r="D19" s="306">
        <f>+SUM(D15:D18)</f>
        <v>20</v>
      </c>
      <c r="E19" s="307">
        <f t="shared" si="1"/>
        <v>1</v>
      </c>
    </row>
    <row r="20" spans="1:7" x14ac:dyDescent="0.3"/>
    <row r="21" spans="1:7" s="308" customFormat="1" x14ac:dyDescent="0.35">
      <c r="B21" s="309" t="s">
        <v>352</v>
      </c>
      <c r="D21" s="309" t="s">
        <v>353</v>
      </c>
    </row>
    <row r="22" spans="1:7" s="308" customFormat="1" ht="41.5" customHeight="1" x14ac:dyDescent="0.35">
      <c r="B22" s="310" t="str">
        <f>+IF((B15/B19)&gt;=0.2,G15,+IF(((B15/B19)+(B16/B19))&gt;=0.3,G16,+IF(((B15/B19)+(B16/B19)+(B17/B19))&gt;=0.4,G17,+IF((B15/B19)+(B16/B19)+(B17/B19)+(B18/B19)&gt;=0.5,G18,""))))</f>
        <v>Moderado</v>
      </c>
      <c r="D22" s="310" t="str">
        <f>+IF((D15/D19)&gt;=0.2,G15,+IF(((D15/D19)+(D16/D19))&gt;=0.3,G16,+IF(((D15/D19)+(D16/D19)+(D17/D19))&gt;=0.4,G17,+IF((D15/D19)+(D16/D19)+(D17/D19)+(D18/D19)&gt;=0.5,G18,""))))</f>
        <v>Moderado</v>
      </c>
    </row>
    <row r="23" spans="1:7" x14ac:dyDescent="0.3"/>
    <row r="24" spans="1:7" x14ac:dyDescent="0.3"/>
  </sheetData>
  <sheetProtection formatCells="0" formatColumns="0" formatRows="0"/>
  <mergeCells count="14">
    <mergeCell ref="A1:B3"/>
    <mergeCell ref="C1:I3"/>
    <mergeCell ref="J1:K1"/>
    <mergeCell ref="J3:K3"/>
    <mergeCell ref="B14:C14"/>
    <mergeCell ref="D14:E14"/>
    <mergeCell ref="A12:K12"/>
    <mergeCell ref="A7:K7"/>
    <mergeCell ref="B5:D5"/>
    <mergeCell ref="B6:D6"/>
    <mergeCell ref="A8:K8"/>
    <mergeCell ref="A9:K9"/>
    <mergeCell ref="A11:K11"/>
    <mergeCell ref="A10:K10"/>
  </mergeCells>
  <conditionalFormatting sqref="B22:D22">
    <cfRule type="containsText" dxfId="42" priority="1" operator="containsText" text="Bajo">
      <formula>NOT(ISERROR(SEARCH("Bajo",B22)))</formula>
    </cfRule>
    <cfRule type="containsText" dxfId="41" priority="2" operator="containsText" text="Moderado">
      <formula>NOT(ISERROR(SEARCH("Moderado",B22)))</formula>
    </cfRule>
    <cfRule type="containsText" dxfId="40" priority="3" operator="containsText" text="Alto">
      <formula>NOT(ISERROR(SEARCH("Alto",B22)))</formula>
    </cfRule>
    <cfRule type="containsText" dxfId="39" priority="4" operator="containsText" text="Extremo">
      <formula>NOT(ISERROR(SEARCH("Extremo",B22)))</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5"/>
  <dimension ref="A1:D25"/>
  <sheetViews>
    <sheetView view="pageBreakPreview" zoomScale="110" zoomScaleNormal="100" zoomScaleSheetLayoutView="110" workbookViewId="0">
      <selection sqref="A1:XFD1048576"/>
    </sheetView>
  </sheetViews>
  <sheetFormatPr baseColWidth="10" defaultColWidth="11.453125" defaultRowHeight="14" x14ac:dyDescent="0.3"/>
  <cols>
    <col min="1" max="1" width="24" style="319" customWidth="1"/>
    <col min="2" max="2" width="58.1796875" style="301" customWidth="1"/>
    <col min="3" max="3" width="15.81640625" style="301" customWidth="1"/>
    <col min="4" max="4" width="16.453125" style="301" customWidth="1"/>
    <col min="5" max="256" width="11.453125" style="301"/>
    <col min="257" max="257" width="17.453125" style="301" customWidth="1"/>
    <col min="258" max="258" width="23.453125" style="301" customWidth="1"/>
    <col min="259" max="259" width="11.453125" style="301"/>
    <col min="260" max="260" width="12.453125" style="301" customWidth="1"/>
    <col min="261" max="512" width="11.453125" style="301"/>
    <col min="513" max="513" width="17.453125" style="301" customWidth="1"/>
    <col min="514" max="514" width="23.453125" style="301" customWidth="1"/>
    <col min="515" max="515" width="11.453125" style="301"/>
    <col min="516" max="516" width="12.453125" style="301" customWidth="1"/>
    <col min="517" max="768" width="11.453125" style="301"/>
    <col min="769" max="769" width="17.453125" style="301" customWidth="1"/>
    <col min="770" max="770" width="23.453125" style="301" customWidth="1"/>
    <col min="771" max="771" width="11.453125" style="301"/>
    <col min="772" max="772" width="12.453125" style="301" customWidth="1"/>
    <col min="773" max="1024" width="11.453125" style="301"/>
    <col min="1025" max="1025" width="17.453125" style="301" customWidth="1"/>
    <col min="1026" max="1026" width="23.453125" style="301" customWidth="1"/>
    <col min="1027" max="1027" width="11.453125" style="301"/>
    <col min="1028" max="1028" width="12.453125" style="301" customWidth="1"/>
    <col min="1029" max="1280" width="11.453125" style="301"/>
    <col min="1281" max="1281" width="17.453125" style="301" customWidth="1"/>
    <col min="1282" max="1282" width="23.453125" style="301" customWidth="1"/>
    <col min="1283" max="1283" width="11.453125" style="301"/>
    <col min="1284" max="1284" width="12.453125" style="301" customWidth="1"/>
    <col min="1285" max="1536" width="11.453125" style="301"/>
    <col min="1537" max="1537" width="17.453125" style="301" customWidth="1"/>
    <col min="1538" max="1538" width="23.453125" style="301" customWidth="1"/>
    <col min="1539" max="1539" width="11.453125" style="301"/>
    <col min="1540" max="1540" width="12.453125" style="301" customWidth="1"/>
    <col min="1541" max="1792" width="11.453125" style="301"/>
    <col min="1793" max="1793" width="17.453125" style="301" customWidth="1"/>
    <col min="1794" max="1794" width="23.453125" style="301" customWidth="1"/>
    <col min="1795" max="1795" width="11.453125" style="301"/>
    <col min="1796" max="1796" width="12.453125" style="301" customWidth="1"/>
    <col min="1797" max="2048" width="11.453125" style="301"/>
    <col min="2049" max="2049" width="17.453125" style="301" customWidth="1"/>
    <col min="2050" max="2050" width="23.453125" style="301" customWidth="1"/>
    <col min="2051" max="2051" width="11.453125" style="301"/>
    <col min="2052" max="2052" width="12.453125" style="301" customWidth="1"/>
    <col min="2053" max="2304" width="11.453125" style="301"/>
    <col min="2305" max="2305" width="17.453125" style="301" customWidth="1"/>
    <col min="2306" max="2306" width="23.453125" style="301" customWidth="1"/>
    <col min="2307" max="2307" width="11.453125" style="301"/>
    <col min="2308" max="2308" width="12.453125" style="301" customWidth="1"/>
    <col min="2309" max="2560" width="11.453125" style="301"/>
    <col min="2561" max="2561" width="17.453125" style="301" customWidth="1"/>
    <col min="2562" max="2562" width="23.453125" style="301" customWidth="1"/>
    <col min="2563" max="2563" width="11.453125" style="301"/>
    <col min="2564" max="2564" width="12.453125" style="301" customWidth="1"/>
    <col min="2565" max="2816" width="11.453125" style="301"/>
    <col min="2817" max="2817" width="17.453125" style="301" customWidth="1"/>
    <col min="2818" max="2818" width="23.453125" style="301" customWidth="1"/>
    <col min="2819" max="2819" width="11.453125" style="301"/>
    <col min="2820" max="2820" width="12.453125" style="301" customWidth="1"/>
    <col min="2821" max="3072" width="11.453125" style="301"/>
    <col min="3073" max="3073" width="17.453125" style="301" customWidth="1"/>
    <col min="3074" max="3074" width="23.453125" style="301" customWidth="1"/>
    <col min="3075" max="3075" width="11.453125" style="301"/>
    <col min="3076" max="3076" width="12.453125" style="301" customWidth="1"/>
    <col min="3077" max="3328" width="11.453125" style="301"/>
    <col min="3329" max="3329" width="17.453125" style="301" customWidth="1"/>
    <col min="3330" max="3330" width="23.453125" style="301" customWidth="1"/>
    <col min="3331" max="3331" width="11.453125" style="301"/>
    <col min="3332" max="3332" width="12.453125" style="301" customWidth="1"/>
    <col min="3333" max="3584" width="11.453125" style="301"/>
    <col min="3585" max="3585" width="17.453125" style="301" customWidth="1"/>
    <col min="3586" max="3586" width="23.453125" style="301" customWidth="1"/>
    <col min="3587" max="3587" width="11.453125" style="301"/>
    <col min="3588" max="3588" width="12.453125" style="301" customWidth="1"/>
    <col min="3589" max="3840" width="11.453125" style="301"/>
    <col min="3841" max="3841" width="17.453125" style="301" customWidth="1"/>
    <col min="3842" max="3842" width="23.453125" style="301" customWidth="1"/>
    <col min="3843" max="3843" width="11.453125" style="301"/>
    <col min="3844" max="3844" width="12.453125" style="301" customWidth="1"/>
    <col min="3845" max="4096" width="11.453125" style="301"/>
    <col min="4097" max="4097" width="17.453125" style="301" customWidth="1"/>
    <col min="4098" max="4098" width="23.453125" style="301" customWidth="1"/>
    <col min="4099" max="4099" width="11.453125" style="301"/>
    <col min="4100" max="4100" width="12.453125" style="301" customWidth="1"/>
    <col min="4101" max="4352" width="11.453125" style="301"/>
    <col min="4353" max="4353" width="17.453125" style="301" customWidth="1"/>
    <col min="4354" max="4354" width="23.453125" style="301" customWidth="1"/>
    <col min="4355" max="4355" width="11.453125" style="301"/>
    <col min="4356" max="4356" width="12.453125" style="301" customWidth="1"/>
    <col min="4357" max="4608" width="11.453125" style="301"/>
    <col min="4609" max="4609" width="17.453125" style="301" customWidth="1"/>
    <col min="4610" max="4610" width="23.453125" style="301" customWidth="1"/>
    <col min="4611" max="4611" width="11.453125" style="301"/>
    <col min="4612" max="4612" width="12.453125" style="301" customWidth="1"/>
    <col min="4613" max="4864" width="11.453125" style="301"/>
    <col min="4865" max="4865" width="17.453125" style="301" customWidth="1"/>
    <col min="4866" max="4866" width="23.453125" style="301" customWidth="1"/>
    <col min="4867" max="4867" width="11.453125" style="301"/>
    <col min="4868" max="4868" width="12.453125" style="301" customWidth="1"/>
    <col min="4869" max="5120" width="11.453125" style="301"/>
    <col min="5121" max="5121" width="17.453125" style="301" customWidth="1"/>
    <col min="5122" max="5122" width="23.453125" style="301" customWidth="1"/>
    <col min="5123" max="5123" width="11.453125" style="301"/>
    <col min="5124" max="5124" width="12.453125" style="301" customWidth="1"/>
    <col min="5125" max="5376" width="11.453125" style="301"/>
    <col min="5377" max="5377" width="17.453125" style="301" customWidth="1"/>
    <col min="5378" max="5378" width="23.453125" style="301" customWidth="1"/>
    <col min="5379" max="5379" width="11.453125" style="301"/>
    <col min="5380" max="5380" width="12.453125" style="301" customWidth="1"/>
    <col min="5381" max="5632" width="11.453125" style="301"/>
    <col min="5633" max="5633" width="17.453125" style="301" customWidth="1"/>
    <col min="5634" max="5634" width="23.453125" style="301" customWidth="1"/>
    <col min="5635" max="5635" width="11.453125" style="301"/>
    <col min="5636" max="5636" width="12.453125" style="301" customWidth="1"/>
    <col min="5637" max="5888" width="11.453125" style="301"/>
    <col min="5889" max="5889" width="17.453125" style="301" customWidth="1"/>
    <col min="5890" max="5890" width="23.453125" style="301" customWidth="1"/>
    <col min="5891" max="5891" width="11.453125" style="301"/>
    <col min="5892" max="5892" width="12.453125" style="301" customWidth="1"/>
    <col min="5893" max="6144" width="11.453125" style="301"/>
    <col min="6145" max="6145" width="17.453125" style="301" customWidth="1"/>
    <col min="6146" max="6146" width="23.453125" style="301" customWidth="1"/>
    <col min="6147" max="6147" width="11.453125" style="301"/>
    <col min="6148" max="6148" width="12.453125" style="301" customWidth="1"/>
    <col min="6149" max="6400" width="11.453125" style="301"/>
    <col min="6401" max="6401" width="17.453125" style="301" customWidth="1"/>
    <col min="6402" max="6402" width="23.453125" style="301" customWidth="1"/>
    <col min="6403" max="6403" width="11.453125" style="301"/>
    <col min="6404" max="6404" width="12.453125" style="301" customWidth="1"/>
    <col min="6405" max="6656" width="11.453125" style="301"/>
    <col min="6657" max="6657" width="17.453125" style="301" customWidth="1"/>
    <col min="6658" max="6658" width="23.453125" style="301" customWidth="1"/>
    <col min="6659" max="6659" width="11.453125" style="301"/>
    <col min="6660" max="6660" width="12.453125" style="301" customWidth="1"/>
    <col min="6661" max="6912" width="11.453125" style="301"/>
    <col min="6913" max="6913" width="17.453125" style="301" customWidth="1"/>
    <col min="6914" max="6914" width="23.453125" style="301" customWidth="1"/>
    <col min="6915" max="6915" width="11.453125" style="301"/>
    <col min="6916" max="6916" width="12.453125" style="301" customWidth="1"/>
    <col min="6917" max="7168" width="11.453125" style="301"/>
    <col min="7169" max="7169" width="17.453125" style="301" customWidth="1"/>
    <col min="7170" max="7170" width="23.453125" style="301" customWidth="1"/>
    <col min="7171" max="7171" width="11.453125" style="301"/>
    <col min="7172" max="7172" width="12.453125" style="301" customWidth="1"/>
    <col min="7173" max="7424" width="11.453125" style="301"/>
    <col min="7425" max="7425" width="17.453125" style="301" customWidth="1"/>
    <col min="7426" max="7426" width="23.453125" style="301" customWidth="1"/>
    <col min="7427" max="7427" width="11.453125" style="301"/>
    <col min="7428" max="7428" width="12.453125" style="301" customWidth="1"/>
    <col min="7429" max="7680" width="11.453125" style="301"/>
    <col min="7681" max="7681" width="17.453125" style="301" customWidth="1"/>
    <col min="7682" max="7682" width="23.453125" style="301" customWidth="1"/>
    <col min="7683" max="7683" width="11.453125" style="301"/>
    <col min="7684" max="7684" width="12.453125" style="301" customWidth="1"/>
    <col min="7685" max="7936" width="11.453125" style="301"/>
    <col min="7937" max="7937" width="17.453125" style="301" customWidth="1"/>
    <col min="7938" max="7938" width="23.453125" style="301" customWidth="1"/>
    <col min="7939" max="7939" width="11.453125" style="301"/>
    <col min="7940" max="7940" width="12.453125" style="301" customWidth="1"/>
    <col min="7941" max="8192" width="11.453125" style="301"/>
    <col min="8193" max="8193" width="17.453125" style="301" customWidth="1"/>
    <col min="8194" max="8194" width="23.453125" style="301" customWidth="1"/>
    <col min="8195" max="8195" width="11.453125" style="301"/>
    <col min="8196" max="8196" width="12.453125" style="301" customWidth="1"/>
    <col min="8197" max="8448" width="11.453125" style="301"/>
    <col min="8449" max="8449" width="17.453125" style="301" customWidth="1"/>
    <col min="8450" max="8450" width="23.453125" style="301" customWidth="1"/>
    <col min="8451" max="8451" width="11.453125" style="301"/>
    <col min="8452" max="8452" width="12.453125" style="301" customWidth="1"/>
    <col min="8453" max="8704" width="11.453125" style="301"/>
    <col min="8705" max="8705" width="17.453125" style="301" customWidth="1"/>
    <col min="8706" max="8706" width="23.453125" style="301" customWidth="1"/>
    <col min="8707" max="8707" width="11.453125" style="301"/>
    <col min="8708" max="8708" width="12.453125" style="301" customWidth="1"/>
    <col min="8709" max="8960" width="11.453125" style="301"/>
    <col min="8961" max="8961" width="17.453125" style="301" customWidth="1"/>
    <col min="8962" max="8962" width="23.453125" style="301" customWidth="1"/>
    <col min="8963" max="8963" width="11.453125" style="301"/>
    <col min="8964" max="8964" width="12.453125" style="301" customWidth="1"/>
    <col min="8965" max="9216" width="11.453125" style="301"/>
    <col min="9217" max="9217" width="17.453125" style="301" customWidth="1"/>
    <col min="9218" max="9218" width="23.453125" style="301" customWidth="1"/>
    <col min="9219" max="9219" width="11.453125" style="301"/>
    <col min="9220" max="9220" width="12.453125" style="301" customWidth="1"/>
    <col min="9221" max="9472" width="11.453125" style="301"/>
    <col min="9473" max="9473" width="17.453125" style="301" customWidth="1"/>
    <col min="9474" max="9474" width="23.453125" style="301" customWidth="1"/>
    <col min="9475" max="9475" width="11.453125" style="301"/>
    <col min="9476" max="9476" width="12.453125" style="301" customWidth="1"/>
    <col min="9477" max="9728" width="11.453125" style="301"/>
    <col min="9729" max="9729" width="17.453125" style="301" customWidth="1"/>
    <col min="9730" max="9730" width="23.453125" style="301" customWidth="1"/>
    <col min="9731" max="9731" width="11.453125" style="301"/>
    <col min="9732" max="9732" width="12.453125" style="301" customWidth="1"/>
    <col min="9733" max="9984" width="11.453125" style="301"/>
    <col min="9985" max="9985" width="17.453125" style="301" customWidth="1"/>
    <col min="9986" max="9986" width="23.453125" style="301" customWidth="1"/>
    <col min="9987" max="9987" width="11.453125" style="301"/>
    <col min="9988" max="9988" width="12.453125" style="301" customWidth="1"/>
    <col min="9989" max="10240" width="11.453125" style="301"/>
    <col min="10241" max="10241" width="17.453125" style="301" customWidth="1"/>
    <col min="10242" max="10242" width="23.453125" style="301" customWidth="1"/>
    <col min="10243" max="10243" width="11.453125" style="301"/>
    <col min="10244" max="10244" width="12.453125" style="301" customWidth="1"/>
    <col min="10245" max="10496" width="11.453125" style="301"/>
    <col min="10497" max="10497" width="17.453125" style="301" customWidth="1"/>
    <col min="10498" max="10498" width="23.453125" style="301" customWidth="1"/>
    <col min="10499" max="10499" width="11.453125" style="301"/>
    <col min="10500" max="10500" width="12.453125" style="301" customWidth="1"/>
    <col min="10501" max="10752" width="11.453125" style="301"/>
    <col min="10753" max="10753" width="17.453125" style="301" customWidth="1"/>
    <col min="10754" max="10754" width="23.453125" style="301" customWidth="1"/>
    <col min="10755" max="10755" width="11.453125" style="301"/>
    <col min="10756" max="10756" width="12.453125" style="301" customWidth="1"/>
    <col min="10757" max="11008" width="11.453125" style="301"/>
    <col min="11009" max="11009" width="17.453125" style="301" customWidth="1"/>
    <col min="11010" max="11010" width="23.453125" style="301" customWidth="1"/>
    <col min="11011" max="11011" width="11.453125" style="301"/>
    <col min="11012" max="11012" width="12.453125" style="301" customWidth="1"/>
    <col min="11013" max="11264" width="11.453125" style="301"/>
    <col min="11265" max="11265" width="17.453125" style="301" customWidth="1"/>
    <col min="11266" max="11266" width="23.453125" style="301" customWidth="1"/>
    <col min="11267" max="11267" width="11.453125" style="301"/>
    <col min="11268" max="11268" width="12.453125" style="301" customWidth="1"/>
    <col min="11269" max="11520" width="11.453125" style="301"/>
    <col min="11521" max="11521" width="17.453125" style="301" customWidth="1"/>
    <col min="11522" max="11522" width="23.453125" style="301" customWidth="1"/>
    <col min="11523" max="11523" width="11.453125" style="301"/>
    <col min="11524" max="11524" width="12.453125" style="301" customWidth="1"/>
    <col min="11525" max="11776" width="11.453125" style="301"/>
    <col min="11777" max="11777" width="17.453125" style="301" customWidth="1"/>
    <col min="11778" max="11778" width="23.453125" style="301" customWidth="1"/>
    <col min="11779" max="11779" width="11.453125" style="301"/>
    <col min="11780" max="11780" width="12.453125" style="301" customWidth="1"/>
    <col min="11781" max="12032" width="11.453125" style="301"/>
    <col min="12033" max="12033" width="17.453125" style="301" customWidth="1"/>
    <col min="12034" max="12034" width="23.453125" style="301" customWidth="1"/>
    <col min="12035" max="12035" width="11.453125" style="301"/>
    <col min="12036" max="12036" width="12.453125" style="301" customWidth="1"/>
    <col min="12037" max="12288" width="11.453125" style="301"/>
    <col min="12289" max="12289" width="17.453125" style="301" customWidth="1"/>
    <col min="12290" max="12290" width="23.453125" style="301" customWidth="1"/>
    <col min="12291" max="12291" width="11.453125" style="301"/>
    <col min="12292" max="12292" width="12.453125" style="301" customWidth="1"/>
    <col min="12293" max="12544" width="11.453125" style="301"/>
    <col min="12545" max="12545" width="17.453125" style="301" customWidth="1"/>
    <col min="12546" max="12546" width="23.453125" style="301" customWidth="1"/>
    <col min="12547" max="12547" width="11.453125" style="301"/>
    <col min="12548" max="12548" width="12.453125" style="301" customWidth="1"/>
    <col min="12549" max="12800" width="11.453125" style="301"/>
    <col min="12801" max="12801" width="17.453125" style="301" customWidth="1"/>
    <col min="12802" max="12802" width="23.453125" style="301" customWidth="1"/>
    <col min="12803" max="12803" width="11.453125" style="301"/>
    <col min="12804" max="12804" width="12.453125" style="301" customWidth="1"/>
    <col min="12805" max="13056" width="11.453125" style="301"/>
    <col min="13057" max="13057" width="17.453125" style="301" customWidth="1"/>
    <col min="13058" max="13058" width="23.453125" style="301" customWidth="1"/>
    <col min="13059" max="13059" width="11.453125" style="301"/>
    <col min="13060" max="13060" width="12.453125" style="301" customWidth="1"/>
    <col min="13061" max="13312" width="11.453125" style="301"/>
    <col min="13313" max="13313" width="17.453125" style="301" customWidth="1"/>
    <col min="13314" max="13314" width="23.453125" style="301" customWidth="1"/>
    <col min="13315" max="13315" width="11.453125" style="301"/>
    <col min="13316" max="13316" width="12.453125" style="301" customWidth="1"/>
    <col min="13317" max="13568" width="11.453125" style="301"/>
    <col min="13569" max="13569" width="17.453125" style="301" customWidth="1"/>
    <col min="13570" max="13570" width="23.453125" style="301" customWidth="1"/>
    <col min="13571" max="13571" width="11.453125" style="301"/>
    <col min="13572" max="13572" width="12.453125" style="301" customWidth="1"/>
    <col min="13573" max="13824" width="11.453125" style="301"/>
    <col min="13825" max="13825" width="17.453125" style="301" customWidth="1"/>
    <col min="13826" max="13826" width="23.453125" style="301" customWidth="1"/>
    <col min="13827" max="13827" width="11.453125" style="301"/>
    <col min="13828" max="13828" width="12.453125" style="301" customWidth="1"/>
    <col min="13829" max="14080" width="11.453125" style="301"/>
    <col min="14081" max="14081" width="17.453125" style="301" customWidth="1"/>
    <col min="14082" max="14082" width="23.453125" style="301" customWidth="1"/>
    <col min="14083" max="14083" width="11.453125" style="301"/>
    <col min="14084" max="14084" width="12.453125" style="301" customWidth="1"/>
    <col min="14085" max="14336" width="11.453125" style="301"/>
    <col min="14337" max="14337" width="17.453125" style="301" customWidth="1"/>
    <col min="14338" max="14338" width="23.453125" style="301" customWidth="1"/>
    <col min="14339" max="14339" width="11.453125" style="301"/>
    <col min="14340" max="14340" width="12.453125" style="301" customWidth="1"/>
    <col min="14341" max="14592" width="11.453125" style="301"/>
    <col min="14593" max="14593" width="17.453125" style="301" customWidth="1"/>
    <col min="14594" max="14594" width="23.453125" style="301" customWidth="1"/>
    <col min="14595" max="14595" width="11.453125" style="301"/>
    <col min="14596" max="14596" width="12.453125" style="301" customWidth="1"/>
    <col min="14597" max="14848" width="11.453125" style="301"/>
    <col min="14849" max="14849" width="17.453125" style="301" customWidth="1"/>
    <col min="14850" max="14850" width="23.453125" style="301" customWidth="1"/>
    <col min="14851" max="14851" width="11.453125" style="301"/>
    <col min="14852" max="14852" width="12.453125" style="301" customWidth="1"/>
    <col min="14853" max="15104" width="11.453125" style="301"/>
    <col min="15105" max="15105" width="17.453125" style="301" customWidth="1"/>
    <col min="15106" max="15106" width="23.453125" style="301" customWidth="1"/>
    <col min="15107" max="15107" width="11.453125" style="301"/>
    <col min="15108" max="15108" width="12.453125" style="301" customWidth="1"/>
    <col min="15109" max="15360" width="11.453125" style="301"/>
    <col min="15361" max="15361" width="17.453125" style="301" customWidth="1"/>
    <col min="15362" max="15362" width="23.453125" style="301" customWidth="1"/>
    <col min="15363" max="15363" width="11.453125" style="301"/>
    <col min="15364" max="15364" width="12.453125" style="301" customWidth="1"/>
    <col min="15365" max="15616" width="11.453125" style="301"/>
    <col min="15617" max="15617" width="17.453125" style="301" customWidth="1"/>
    <col min="15618" max="15618" width="23.453125" style="301" customWidth="1"/>
    <col min="15619" max="15619" width="11.453125" style="301"/>
    <col min="15620" max="15620" width="12.453125" style="301" customWidth="1"/>
    <col min="15621" max="15872" width="11.453125" style="301"/>
    <col min="15873" max="15873" width="17.453125" style="301" customWidth="1"/>
    <col min="15874" max="15874" width="23.453125" style="301" customWidth="1"/>
    <col min="15875" max="15875" width="11.453125" style="301"/>
    <col min="15876" max="15876" width="12.453125" style="301" customWidth="1"/>
    <col min="15877" max="16128" width="11.453125" style="301"/>
    <col min="16129" max="16129" width="17.453125" style="301" customWidth="1"/>
    <col min="16130" max="16130" width="23.453125" style="301" customWidth="1"/>
    <col min="16131" max="16131" width="11.453125" style="301"/>
    <col min="16132" max="16132" width="12.453125" style="301" customWidth="1"/>
    <col min="16133" max="16384" width="11.453125" style="301"/>
  </cols>
  <sheetData>
    <row r="1" spans="1:4" ht="28" customHeight="1" x14ac:dyDescent="0.3">
      <c r="A1" s="588"/>
      <c r="B1" s="593" t="s">
        <v>359</v>
      </c>
      <c r="C1" s="586" t="s">
        <v>94</v>
      </c>
      <c r="D1" s="587"/>
    </row>
    <row r="2" spans="1:4" ht="29.15" customHeight="1" x14ac:dyDescent="0.3">
      <c r="A2" s="588"/>
      <c r="B2" s="593"/>
      <c r="C2" s="311" t="s">
        <v>95</v>
      </c>
      <c r="D2" s="311" t="s">
        <v>96</v>
      </c>
    </row>
    <row r="3" spans="1:4" ht="27.65" customHeight="1" x14ac:dyDescent="0.3">
      <c r="A3" s="588"/>
      <c r="B3" s="593"/>
      <c r="C3" s="586" t="s">
        <v>97</v>
      </c>
      <c r="D3" s="587"/>
    </row>
    <row r="4" spans="1:4" ht="9.65" customHeight="1" x14ac:dyDescent="0.3">
      <c r="A4" s="588"/>
      <c r="B4" s="593"/>
      <c r="C4" s="24"/>
      <c r="D4" s="79"/>
    </row>
    <row r="5" spans="1:4" s="313" customFormat="1" x14ac:dyDescent="0.3">
      <c r="A5" s="312" t="s">
        <v>360</v>
      </c>
      <c r="B5" s="590" t="s">
        <v>361</v>
      </c>
      <c r="C5" s="590"/>
      <c r="D5" s="590"/>
    </row>
    <row r="6" spans="1:4" ht="31" customHeight="1" x14ac:dyDescent="0.3">
      <c r="A6" s="320" t="s">
        <v>362</v>
      </c>
      <c r="B6" s="591" t="s">
        <v>363</v>
      </c>
      <c r="C6" s="591"/>
      <c r="D6" s="591"/>
    </row>
    <row r="7" spans="1:4" s="315" customFormat="1" x14ac:dyDescent="0.3">
      <c r="A7" s="314"/>
      <c r="B7" s="591"/>
      <c r="C7" s="591"/>
      <c r="D7" s="591"/>
    </row>
    <row r="8" spans="1:4" x14ac:dyDescent="0.3">
      <c r="A8" s="316"/>
      <c r="B8" s="589"/>
      <c r="C8" s="589"/>
      <c r="D8" s="589"/>
    </row>
    <row r="9" spans="1:4" x14ac:dyDescent="0.3">
      <c r="A9" s="316"/>
      <c r="B9" s="589"/>
      <c r="C9" s="589"/>
      <c r="D9" s="589"/>
    </row>
    <row r="10" spans="1:4" x14ac:dyDescent="0.3">
      <c r="A10" s="316"/>
      <c r="B10" s="592"/>
      <c r="C10" s="592"/>
      <c r="D10" s="592"/>
    </row>
    <row r="11" spans="1:4" x14ac:dyDescent="0.3">
      <c r="A11" s="316"/>
      <c r="B11" s="589"/>
      <c r="C11" s="589"/>
      <c r="D11" s="589"/>
    </row>
    <row r="12" spans="1:4" x14ac:dyDescent="0.3">
      <c r="A12" s="317"/>
      <c r="B12" s="318"/>
      <c r="C12" s="318"/>
      <c r="D12" s="318"/>
    </row>
    <row r="13" spans="1:4" x14ac:dyDescent="0.3">
      <c r="A13" s="317"/>
      <c r="B13" s="318"/>
      <c r="C13" s="318"/>
      <c r="D13" s="318"/>
    </row>
    <row r="14" spans="1:4" x14ac:dyDescent="0.3">
      <c r="A14" s="317"/>
      <c r="B14" s="318"/>
      <c r="C14" s="318"/>
      <c r="D14" s="318"/>
    </row>
    <row r="15" spans="1:4" x14ac:dyDescent="0.3">
      <c r="A15" s="317"/>
      <c r="B15" s="318"/>
      <c r="C15" s="318"/>
      <c r="D15" s="318"/>
    </row>
    <row r="16" spans="1:4" x14ac:dyDescent="0.3">
      <c r="A16" s="317"/>
      <c r="B16" s="318"/>
      <c r="C16" s="318"/>
      <c r="D16" s="318"/>
    </row>
    <row r="17" spans="1:4" x14ac:dyDescent="0.3">
      <c r="A17" s="317"/>
      <c r="B17" s="318"/>
      <c r="C17" s="318"/>
      <c r="D17" s="318"/>
    </row>
    <row r="18" spans="1:4" x14ac:dyDescent="0.3">
      <c r="A18" s="317"/>
      <c r="B18" s="318"/>
      <c r="C18" s="318"/>
      <c r="D18" s="318"/>
    </row>
    <row r="19" spans="1:4" x14ac:dyDescent="0.3">
      <c r="A19" s="317"/>
      <c r="B19" s="318"/>
      <c r="C19" s="318"/>
      <c r="D19" s="318"/>
    </row>
    <row r="20" spans="1:4" x14ac:dyDescent="0.3">
      <c r="A20" s="317"/>
      <c r="B20" s="318"/>
      <c r="C20" s="318"/>
      <c r="D20" s="318"/>
    </row>
    <row r="21" spans="1:4" x14ac:dyDescent="0.3">
      <c r="A21" s="317"/>
      <c r="B21" s="318"/>
      <c r="C21" s="318"/>
      <c r="D21" s="318"/>
    </row>
    <row r="22" spans="1:4" x14ac:dyDescent="0.3">
      <c r="A22" s="317"/>
      <c r="B22" s="318"/>
      <c r="C22" s="318"/>
      <c r="D22" s="318"/>
    </row>
    <row r="23" spans="1:4" x14ac:dyDescent="0.3">
      <c r="A23" s="317"/>
      <c r="B23" s="318"/>
      <c r="C23" s="318"/>
      <c r="D23" s="318"/>
    </row>
    <row r="24" spans="1:4" x14ac:dyDescent="0.3">
      <c r="A24" s="317"/>
      <c r="B24" s="318"/>
      <c r="C24" s="318"/>
      <c r="D24" s="318"/>
    </row>
    <row r="25" spans="1:4" x14ac:dyDescent="0.3">
      <c r="A25" s="317"/>
      <c r="B25" s="318"/>
      <c r="C25" s="318"/>
      <c r="D25" s="318"/>
    </row>
  </sheetData>
  <sheetProtection formatCells="0" formatColumns="0" formatRows="0" insertRows="0"/>
  <mergeCells count="11">
    <mergeCell ref="C3:D3"/>
    <mergeCell ref="A1:A4"/>
    <mergeCell ref="B11:D11"/>
    <mergeCell ref="B5:D5"/>
    <mergeCell ref="B7:D7"/>
    <mergeCell ref="B10:D10"/>
    <mergeCell ref="B6:D6"/>
    <mergeCell ref="B9:D9"/>
    <mergeCell ref="B8:D8"/>
    <mergeCell ref="B1:B4"/>
    <mergeCell ref="C1:D1"/>
  </mergeCells>
  <pageMargins left="0.7" right="0.7" top="0.75" bottom="0.75" header="0.3" footer="0.3"/>
  <pageSetup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R44"/>
  <sheetViews>
    <sheetView showGridLines="0" zoomScale="75" zoomScaleNormal="115" workbookViewId="0">
      <pane ySplit="9" topLeftCell="A33" activePane="bottomLeft" state="frozen"/>
      <selection activeCell="A11" sqref="A11"/>
      <selection pane="bottomLeft" activeCell="A11" sqref="A11"/>
    </sheetView>
  </sheetViews>
  <sheetFormatPr baseColWidth="10" defaultColWidth="0" defaultRowHeight="14" x14ac:dyDescent="0.35"/>
  <cols>
    <col min="1" max="1" width="27.1796875" style="4" customWidth="1"/>
    <col min="2" max="2" width="24.453125" style="4" customWidth="1"/>
    <col min="3" max="3" width="28.81640625" style="4" customWidth="1"/>
    <col min="4" max="4" width="26.453125" style="4" hidden="1" customWidth="1"/>
    <col min="5" max="5" width="60.7265625" style="4" customWidth="1"/>
    <col min="6" max="6" width="21.453125" style="4" customWidth="1"/>
    <col min="7" max="7" width="34" style="4" customWidth="1"/>
    <col min="8" max="8" width="41.36328125" style="4" customWidth="1"/>
    <col min="9" max="9" width="28.453125" style="4" customWidth="1"/>
    <col min="10" max="10" width="57.6328125" style="4" customWidth="1"/>
    <col min="11" max="11" width="66.1796875" style="4" customWidth="1"/>
    <col min="12" max="12" width="11.453125" style="4" customWidth="1"/>
    <col min="13" max="24" width="11.453125" style="4" hidden="1"/>
    <col min="25" max="25" width="8.1796875" style="4" hidden="1"/>
    <col min="26" max="30" width="32.453125" style="4" hidden="1"/>
    <col min="31" max="16372" width="11.453125" style="4" hidden="1"/>
    <col min="16373" max="16384" width="25.453125" style="4" hidden="1"/>
  </cols>
  <sheetData>
    <row r="1" spans="1:11" ht="32.5" customHeight="1" x14ac:dyDescent="0.35">
      <c r="A1" s="434"/>
      <c r="B1" s="435"/>
      <c r="C1" s="440" t="s">
        <v>93</v>
      </c>
      <c r="D1" s="441"/>
      <c r="E1" s="441"/>
      <c r="F1" s="441"/>
      <c r="G1" s="441"/>
      <c r="H1" s="441"/>
      <c r="I1" s="442"/>
      <c r="J1" s="358" t="s">
        <v>94</v>
      </c>
      <c r="K1" s="359"/>
    </row>
    <row r="2" spans="1:11" ht="26.15" customHeight="1" x14ac:dyDescent="0.35">
      <c r="A2" s="436"/>
      <c r="B2" s="437"/>
      <c r="C2" s="443"/>
      <c r="D2" s="444"/>
      <c r="E2" s="444"/>
      <c r="F2" s="444"/>
      <c r="G2" s="444"/>
      <c r="H2" s="444"/>
      <c r="I2" s="445"/>
      <c r="J2" s="164" t="s">
        <v>95</v>
      </c>
      <c r="K2" s="164" t="s">
        <v>96</v>
      </c>
    </row>
    <row r="3" spans="1:11" ht="32.5" customHeight="1" x14ac:dyDescent="0.35">
      <c r="A3" s="438"/>
      <c r="B3" s="439"/>
      <c r="C3" s="446"/>
      <c r="D3" s="447"/>
      <c r="E3" s="447"/>
      <c r="F3" s="447"/>
      <c r="G3" s="447"/>
      <c r="H3" s="447"/>
      <c r="I3" s="448"/>
      <c r="J3" s="358" t="s">
        <v>97</v>
      </c>
      <c r="K3" s="359"/>
    </row>
    <row r="4" spans="1:11" s="3" customFormat="1" ht="38.15" customHeight="1" x14ac:dyDescent="0.25">
      <c r="A4" s="450"/>
      <c r="B4" s="450"/>
      <c r="C4" s="450"/>
      <c r="D4" s="450"/>
      <c r="E4" s="450"/>
      <c r="F4" s="450"/>
      <c r="G4" s="450"/>
      <c r="H4" s="450"/>
      <c r="I4" s="450"/>
      <c r="J4" s="450"/>
      <c r="K4" s="450"/>
    </row>
    <row r="5" spans="1:11" ht="27" customHeight="1" x14ac:dyDescent="0.35">
      <c r="A5" s="9" t="s">
        <v>98</v>
      </c>
      <c r="B5" s="453" t="s">
        <v>99</v>
      </c>
      <c r="C5" s="454"/>
      <c r="D5" s="455"/>
      <c r="E5" s="9"/>
      <c r="F5" s="153"/>
      <c r="G5" s="451"/>
      <c r="H5" s="452"/>
      <c r="I5" s="136" t="s">
        <v>16</v>
      </c>
      <c r="J5" s="325"/>
      <c r="K5" s="157"/>
    </row>
    <row r="6" spans="1:11" x14ac:dyDescent="0.35">
      <c r="A6" s="137" t="s">
        <v>100</v>
      </c>
      <c r="B6" s="158"/>
      <c r="C6" s="159"/>
      <c r="D6" s="160"/>
      <c r="E6" s="161" t="s">
        <v>101</v>
      </c>
      <c r="F6" s="161" t="s">
        <v>102</v>
      </c>
      <c r="G6" s="322"/>
      <c r="H6" s="323"/>
      <c r="I6" s="162" t="s">
        <v>103</v>
      </c>
      <c r="J6" s="324"/>
      <c r="K6" s="156"/>
    </row>
    <row r="7" spans="1:11" x14ac:dyDescent="0.35">
      <c r="F7" s="115"/>
      <c r="G7" s="116"/>
      <c r="H7" s="116"/>
      <c r="I7" s="117"/>
      <c r="J7" s="118"/>
    </row>
    <row r="8" spans="1:11" ht="21" customHeight="1" x14ac:dyDescent="0.35">
      <c r="A8" s="449" t="s">
        <v>104</v>
      </c>
      <c r="B8" s="449" t="s">
        <v>105</v>
      </c>
      <c r="C8" s="449"/>
      <c r="D8" s="449"/>
      <c r="E8" s="449"/>
    </row>
    <row r="9" spans="1:11" s="23" customFormat="1" ht="65.25" customHeight="1" x14ac:dyDescent="0.35">
      <c r="A9" s="449"/>
      <c r="B9" s="77" t="s">
        <v>106</v>
      </c>
      <c r="C9" s="77" t="s">
        <v>107</v>
      </c>
      <c r="D9" s="77" t="s">
        <v>108</v>
      </c>
      <c r="E9" s="77" t="s">
        <v>109</v>
      </c>
      <c r="F9" s="150" t="s">
        <v>110</v>
      </c>
      <c r="G9" s="161" t="s">
        <v>22</v>
      </c>
      <c r="H9" s="161" t="s">
        <v>111</v>
      </c>
      <c r="I9" s="161" t="s">
        <v>112</v>
      </c>
      <c r="J9" s="161" t="s">
        <v>28</v>
      </c>
      <c r="K9" s="150" t="s">
        <v>113</v>
      </c>
    </row>
    <row r="10" spans="1:11" s="5" customFormat="1" ht="111.65" customHeight="1" x14ac:dyDescent="0.35">
      <c r="A10" s="1" t="s">
        <v>364</v>
      </c>
      <c r="B10" s="2" t="s">
        <v>190</v>
      </c>
      <c r="C10" s="2" t="s">
        <v>194</v>
      </c>
      <c r="D10" s="93" t="str">
        <f>+IF(B10='11 FORMULAS'!$B$4,'11 FORMULAS'!$C$4,IF(B10='11 FORMULAS'!$B$6,'11 FORMULAS'!$C$6,IF(B10='11 FORMULAS'!$B$8,'11 FORMULAS'!$C$8,IF(B10='11 FORMULAS'!$B$10,'11 FORMULAS'!$C$10,""))))</f>
        <v/>
      </c>
      <c r="E10" s="138" t="str">
        <f>+IFERROR(VLOOKUP(B10,Tabla3[],2,0),"")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0" s="1" t="s">
        <v>116</v>
      </c>
      <c r="G10" s="1" t="s">
        <v>181</v>
      </c>
      <c r="H10" s="151" t="s">
        <v>365</v>
      </c>
      <c r="I10" s="151" t="s">
        <v>366</v>
      </c>
      <c r="J10" s="155" t="str">
        <f>(CONCATENATE(Tabla1[[#This Row],[¿QUÉ? 
IMPACTO]]," ","por",Tabla1[[#This Row],[¿CÓMO?
CAUSA INMEDIATA 
(Iniciar con la palabra 
por)]]," ","a causa de"," ",Tabla1[[#This Row],[¿PORQUÉ?
CAUSA RAÍZ
(Iniciar con 
debido a/a causa de)]]))</f>
        <v>Posibilidad de afectación reputacional por la no actualización de documentos del SIG a causa de carencia de una cultura organanizacional  de mejora continua</v>
      </c>
      <c r="K10" s="333" t="s">
        <v>367</v>
      </c>
    </row>
    <row r="11" spans="1:11" s="5" customFormat="1" ht="93" customHeight="1" x14ac:dyDescent="0.35">
      <c r="A11" s="1" t="s">
        <v>368</v>
      </c>
      <c r="B11" s="2" t="s">
        <v>165</v>
      </c>
      <c r="C11" s="2" t="s">
        <v>196</v>
      </c>
      <c r="D11" s="93" t="str">
        <f>+IF(B11='11 FORMULAS'!$B$4,'11 FORMULAS'!$C$4,IF(B11='11 FORMULAS'!$B$6,'11 FORMULAS'!$C$6,IF(B11='11 FORMULAS'!$B$8,'11 FORMULAS'!$C$8,IF(B11='11 FORMULAS'!$B$10,'11 FORMULAS'!$C$10,""))))</f>
        <v/>
      </c>
      <c r="E11" s="138" t="str">
        <f>+IFERROR(VLOOKUP(B11,Tabla3[],2,0),"")</f>
        <v>Eventos relacionados con las conductas o comportamientos de los empleados que afectan la Integridad Pública</v>
      </c>
      <c r="F11" s="1" t="s">
        <v>175</v>
      </c>
      <c r="G11" s="1" t="s">
        <v>187</v>
      </c>
      <c r="H11" s="151" t="s">
        <v>370</v>
      </c>
      <c r="I11" s="151" t="s">
        <v>369</v>
      </c>
      <c r="J11" s="155" t="str">
        <f>(CONCATENATE(Tabla1[[#This Row],[¿QUÉ? 
IMPACTO]]," ","por",Tabla1[[#This Row],[¿CÓMO?
CAUSA INMEDIATA 
(Iniciar con la palabra 
por)]]," ","a causa de"," ",Tabla1[[#This Row],[¿PORQUÉ?
CAUSA RAÍZ
(Iniciar con 
debido a/a causa de)]]))</f>
        <v>Posibilidad de pérdida económica y reputacional por manipulación o alteración intencional de información registrada en el SIG para ocultar incumplimientos o errores a causa de temor a consecuencias disciplinarias o legales</v>
      </c>
      <c r="K11" s="333" t="s">
        <v>367</v>
      </c>
    </row>
    <row r="12" spans="1:11" ht="93" customHeight="1" x14ac:dyDescent="0.35">
      <c r="A12" s="1" t="s">
        <v>377</v>
      </c>
      <c r="B12" s="2" t="s">
        <v>165</v>
      </c>
      <c r="C12" s="2" t="s">
        <v>196</v>
      </c>
      <c r="D12" s="93" t="str">
        <f>+IF(B12='11 FORMULAS'!$B$4,'11 FORMULAS'!$C$4,IF(B12='11 FORMULAS'!$B$6,'11 FORMULAS'!$C$6,IF(B12='11 FORMULAS'!$B$8,'11 FORMULAS'!$C$8,IF(B12='11 FORMULAS'!$B$10,'11 FORMULAS'!$C$10,""))))</f>
        <v/>
      </c>
      <c r="E12" s="138" t="str">
        <f>+IFERROR(VLOOKUP(B12,Tabla3[],2,0),"")</f>
        <v>Eventos relacionados con las conductas o comportamientos de los empleados que afectan la Integridad Pública</v>
      </c>
      <c r="F12" s="1" t="s">
        <v>116</v>
      </c>
      <c r="G12" s="1" t="s">
        <v>184</v>
      </c>
      <c r="H12" s="151" t="s">
        <v>378</v>
      </c>
      <c r="I12" s="151" t="s">
        <v>379</v>
      </c>
      <c r="J12" s="155" t="str">
        <f>(CONCATENATE(Tabla1[[#This Row],[¿QUÉ? 
IMPACTO]]," ","por",Tabla1[[#This Row],[¿CÓMO?
CAUSA INMEDIATA 
(Iniciar con la palabra 
por)]]," ","a causa de"," ",Tabla1[[#This Row],[¿PORQUÉ?
CAUSA RAÍZ
(Iniciar con 
debido a/a causa de)]]))</f>
        <v>Posibilidad de afectación económica y reputacional por nombramientos en encargo o en provisionalidad a causa de incumplimiento de requisitos o de la norma</v>
      </c>
      <c r="K12" s="333" t="s">
        <v>380</v>
      </c>
    </row>
    <row r="13" spans="1:11" ht="93" customHeight="1" x14ac:dyDescent="0.35">
      <c r="A13" s="1" t="s">
        <v>385</v>
      </c>
      <c r="B13" s="2" t="s">
        <v>190</v>
      </c>
      <c r="C13" s="2" t="s">
        <v>214</v>
      </c>
      <c r="D13" s="93" t="str">
        <f>+IF(B13='11 FORMULAS'!$B$4,'11 FORMULAS'!$C$4,IF(B13='11 FORMULAS'!$B$6,'11 FORMULAS'!$C$6,IF(B13='11 FORMULAS'!$B$8,'11 FORMULAS'!$C$8,IF(B13='11 FORMULAS'!$B$10,'11 FORMULAS'!$C$10,""))))</f>
        <v/>
      </c>
      <c r="E13" s="138" t="str">
        <f>+IFERROR(VLOOKUP(B13,Tabla3[],2,0),"")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3" s="1" t="s">
        <v>175</v>
      </c>
      <c r="G13" s="1" t="s">
        <v>187</v>
      </c>
      <c r="H13" s="151" t="s">
        <v>386</v>
      </c>
      <c r="I13" s="151" t="s">
        <v>387</v>
      </c>
      <c r="J13" s="155" t="str">
        <f>(CONCATENATE(Tabla1[[#This Row],[¿QUÉ? 
IMPACTO]]," ","por",Tabla1[[#This Row],[¿CÓMO?
CAUSA INMEDIATA 
(Iniciar con la palabra 
por)]]," ","a causa de"," ",Tabla1[[#This Row],[¿PORQUÉ?
CAUSA RAÍZ
(Iniciar con 
debido a/a causa de)]]))</f>
        <v>Posibilidad de pérdida económica y reputacional por manipulación o falsificación de documentos laborales (hojas de vida, certificados, incapacidades) a causa de falta de verificación</v>
      </c>
      <c r="K13" s="333" t="s">
        <v>388</v>
      </c>
    </row>
    <row r="14" spans="1:11" ht="93" customHeight="1" x14ac:dyDescent="0.35">
      <c r="A14" s="1" t="s">
        <v>389</v>
      </c>
      <c r="B14" s="2" t="s">
        <v>190</v>
      </c>
      <c r="C14" s="2" t="s">
        <v>225</v>
      </c>
      <c r="D14" s="93" t="str">
        <f>+IF(B14='11 FORMULAS'!$B$4,'11 FORMULAS'!$C$4,IF(B14='11 FORMULAS'!$B$6,'11 FORMULAS'!$C$6,IF(B14='11 FORMULAS'!$B$8,'11 FORMULAS'!$C$8,IF(B14='11 FORMULAS'!$B$10,'11 FORMULAS'!$C$10,""))))</f>
        <v/>
      </c>
      <c r="E14" s="138" t="str">
        <f>+IFERROR(VLOOKUP(B14,Tabla3[],2,0),"")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4" s="1" t="s">
        <v>116</v>
      </c>
      <c r="G14" s="1" t="s">
        <v>184</v>
      </c>
      <c r="H14" s="151" t="s">
        <v>391</v>
      </c>
      <c r="I14" s="151" t="s">
        <v>390</v>
      </c>
      <c r="J14" s="155" t="str">
        <f>(CONCATENATE(Tabla1[[#This Row],[¿QUÉ? 
IMPACTO]]," ","por",Tabla1[[#This Row],[¿CÓMO?
CAUSA INMEDIATA 
(Iniciar con la palabra 
por)]]," ","a causa de"," ",Tabla1[[#This Row],[¿PORQUÉ?
CAUSA RAÍZ
(Iniciar con 
debido a/a causa de)]]))</f>
        <v>Posibilidad de afectación económica y reputacional por inconformismo de los funcionarios y contratistas a causa de largas jornadas laborales</v>
      </c>
      <c r="K14" s="333" t="s">
        <v>392</v>
      </c>
    </row>
    <row r="15" spans="1:11" ht="127.5" customHeight="1" x14ac:dyDescent="0.35">
      <c r="A15" s="1" t="s">
        <v>412</v>
      </c>
      <c r="B15" s="2" t="s">
        <v>190</v>
      </c>
      <c r="C15" s="2" t="s">
        <v>194</v>
      </c>
      <c r="D15" s="93" t="str">
        <f>+IF(B15='11 FORMULAS'!$B$4,'11 FORMULAS'!$C$4,IF(B15='11 FORMULAS'!$B$6,'11 FORMULAS'!$C$6,IF(B15='11 FORMULAS'!$B$8,'11 FORMULAS'!$C$8,IF(B15='11 FORMULAS'!$B$10,'11 FORMULAS'!$C$10,""))))</f>
        <v/>
      </c>
      <c r="E15" s="138" t="str">
        <f>+IFERROR(VLOOKUP(B15,Tabla3[],2,0),"")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5" s="1" t="s">
        <v>116</v>
      </c>
      <c r="G15" s="1" t="s">
        <v>184</v>
      </c>
      <c r="H15" s="151" t="s">
        <v>414</v>
      </c>
      <c r="I15" s="151" t="s">
        <v>413</v>
      </c>
      <c r="J15" s="155" t="str">
        <f>(CONCATENATE(Tabla1[[#This Row],[¿QUÉ? 
IMPACTO]]," ","por",Tabla1[[#This Row],[¿CÓMO?
CAUSA INMEDIATA 
(Iniciar con la palabra 
por)]]," ","a causa de"," ",Tabla1[[#This Row],[¿PORQUÉ?
CAUSA RAÍZ
(Iniciar con 
debido a/a causa de)]]))</f>
        <v>Posibilidad de afectación económica y reputacional por perdida o deterioro de bienes y elementos a causa de  deficiencia en la capacitación del personal en manejo de bienes</v>
      </c>
      <c r="K15" s="333" t="s">
        <v>421</v>
      </c>
    </row>
    <row r="16" spans="1:11" ht="164.25" customHeight="1" x14ac:dyDescent="0.35">
      <c r="A16" s="1" t="s">
        <v>418</v>
      </c>
      <c r="B16" s="2" t="s">
        <v>165</v>
      </c>
      <c r="C16" s="2" t="s">
        <v>209</v>
      </c>
      <c r="D16" s="93" t="str">
        <f>+IF(B16='11 FORMULAS'!$B$4,'11 FORMULAS'!$C$4,IF(B16='11 FORMULAS'!$B$6,'11 FORMULAS'!$C$6,IF(B16='11 FORMULAS'!$B$8,'11 FORMULAS'!$C$8,IF(B16='11 FORMULAS'!$B$10,'11 FORMULAS'!$C$10,""))))</f>
        <v/>
      </c>
      <c r="E16" s="138" t="str">
        <f>+IFERROR(VLOOKUP(B16,Tabla3[],2,0),"")</f>
        <v>Eventos relacionados con las conductas o comportamientos de los empleados que afectan la Integridad Pública</v>
      </c>
      <c r="F16" s="1" t="s">
        <v>116</v>
      </c>
      <c r="G16" s="1" t="s">
        <v>184</v>
      </c>
      <c r="H16" s="151" t="s">
        <v>419</v>
      </c>
      <c r="I16" s="151" t="s">
        <v>420</v>
      </c>
      <c r="J16" s="155" t="str">
        <f>(CONCATENATE(Tabla1[[#This Row],[¿QUÉ? 
IMPACTO]]," ","por",Tabla1[[#This Row],[¿CÓMO?
CAUSA INMEDIATA 
(Iniciar con la palabra 
por)]]," ","a causa de"," ",Tabla1[[#This Row],[¿PORQUÉ?
CAUSA RAÍZ
(Iniciar con 
debido a/a causa de)]]))</f>
        <v xml:space="preserve">Posibilidad de afectación económica y reputacional por  fallos condenatorios en contra de la entidad a causa de soporte inadecuado de la información por parte de los colaboraldores de la entidad
</v>
      </c>
      <c r="K16" s="333" t="s">
        <v>422</v>
      </c>
    </row>
    <row r="17" spans="1:11" ht="93" customHeight="1" x14ac:dyDescent="0.35">
      <c r="A17" s="1" t="s">
        <v>425</v>
      </c>
      <c r="B17" s="2" t="s">
        <v>165</v>
      </c>
      <c r="C17" s="2" t="s">
        <v>202</v>
      </c>
      <c r="D17" s="93" t="str">
        <f>+IF(B17='11 FORMULAS'!$B$4,'11 FORMULAS'!$C$4,IF(B17='11 FORMULAS'!$B$6,'11 FORMULAS'!$C$6,IF(B17='11 FORMULAS'!$B$8,'11 FORMULAS'!$C$8,IF(B17='11 FORMULAS'!$B$10,'11 FORMULAS'!$C$10,""))))</f>
        <v/>
      </c>
      <c r="E17" s="138" t="str">
        <f>+IFERROR(VLOOKUP(B17,Tabla3[],2,0),"")</f>
        <v>Eventos relacionados con las conductas o comportamientos de los empleados que afectan la Integridad Pública</v>
      </c>
      <c r="F17" s="1" t="s">
        <v>175</v>
      </c>
      <c r="G17" s="1" t="s">
        <v>183</v>
      </c>
      <c r="H17" s="151" t="s">
        <v>426</v>
      </c>
      <c r="I17" s="151" t="s">
        <v>427</v>
      </c>
      <c r="J17" s="155" t="str">
        <f>(CONCATENATE(Tabla1[[#This Row],[¿QUÉ? 
IMPACTO]]," ","por",Tabla1[[#This Row],[¿CÓMO?
CAUSA INMEDIATA 
(Iniciar con la palabra 
por)]]," ","a causa de"," ",Tabla1[[#This Row],[¿PORQUÉ?
CAUSA RAÍZ
(Iniciar con 
debido a/a causa de)]]))</f>
        <v>Posibilidad de pérdida reputacional por recibir o solicitar cualquier dádiva para adjudicar o celebrar un contrato a causa de ínteres particular</v>
      </c>
      <c r="K17" s="333" t="s">
        <v>428</v>
      </c>
    </row>
    <row r="18" spans="1:11" s="6" customFormat="1" ht="93" customHeight="1" x14ac:dyDescent="0.35">
      <c r="A18" s="1" t="s">
        <v>431</v>
      </c>
      <c r="B18" s="2" t="s">
        <v>190</v>
      </c>
      <c r="C18" s="2" t="s">
        <v>194</v>
      </c>
      <c r="D18" s="93" t="str">
        <f>+IF(B18='11 FORMULAS'!$B$4,'11 FORMULAS'!$C$4,IF(B18='11 FORMULAS'!$B$6,'11 FORMULAS'!$C$6,IF(B18='11 FORMULAS'!$B$8,'11 FORMULAS'!$C$8,IF(B18='11 FORMULAS'!$B$10,'11 FORMULAS'!$C$10,""))))</f>
        <v/>
      </c>
      <c r="E18" s="138" t="str">
        <f>+IFERROR(VLOOKUP(B18,Tabla3[],2,0),"")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8" s="1" t="s">
        <v>116</v>
      </c>
      <c r="G18" s="1" t="s">
        <v>184</v>
      </c>
      <c r="H18" s="151" t="s">
        <v>432</v>
      </c>
      <c r="I18" s="151" t="s">
        <v>433</v>
      </c>
      <c r="J18" s="155" t="str">
        <f>(CONCATENATE(Tabla1[[#This Row],[¿QUÉ? 
IMPACTO]]," ","por",Tabla1[[#This Row],[¿CÓMO?
CAUSA INMEDIATA 
(Iniciar con la palabra 
por)]]," ","a causa de"," ",Tabla1[[#This Row],[¿PORQUÉ?
CAUSA RAÍZ
(Iniciar con 
debido a/a causa de)]]))</f>
        <v>Posibilidad de afectación económica y reputacional por deficiencias en los procedimientos internos que no permiten adelantar oportunamente los procesos de contratación a causa de falta de planeación</v>
      </c>
      <c r="K18" s="333" t="s">
        <v>428</v>
      </c>
    </row>
    <row r="19" spans="1:11" s="6" customFormat="1" ht="93" customHeight="1" x14ac:dyDescent="0.35">
      <c r="A19" s="1" t="s">
        <v>436</v>
      </c>
      <c r="B19" s="2" t="s">
        <v>190</v>
      </c>
      <c r="C19" s="2" t="s">
        <v>194</v>
      </c>
      <c r="D19" s="93" t="str">
        <f>+IF(B19='11 FORMULAS'!$B$4,'11 FORMULAS'!$C$4,IF(B19='11 FORMULAS'!$B$6,'11 FORMULAS'!$C$6,IF(B19='11 FORMULAS'!$B$8,'11 FORMULAS'!$C$8,IF(B19='11 FORMULAS'!$B$10,'11 FORMULAS'!$C$10,""))))</f>
        <v/>
      </c>
      <c r="E19" s="138" t="str">
        <f>+IFERROR(VLOOKUP(B19,Tabla3[],2,0),"")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9" s="1" t="s">
        <v>116</v>
      </c>
      <c r="G19" s="1" t="s">
        <v>184</v>
      </c>
      <c r="H19" s="151" t="s">
        <v>437</v>
      </c>
      <c r="I19" s="151" t="s">
        <v>438</v>
      </c>
      <c r="J19" s="155" t="str">
        <f>(CONCATENATE(Tabla1[[#This Row],[¿QUÉ? 
IMPACTO]]," ","por",Tabla1[[#This Row],[¿CÓMO?
CAUSA INMEDIATA 
(Iniciar con la palabra 
por)]]," ","a causa de"," ",Tabla1[[#This Row],[¿PORQUÉ?
CAUSA RAÍZ
(Iniciar con 
debido a/a causa de)]]))</f>
        <v>Posibilidad de afectación económica y reputacional porAlteración de la información contenida en Tipos Documentales de Unidades Documentales que reposan en Archivo Central a causa de Desconocimiento en el diligenciamiento adeciado de tipolgías documentales.</v>
      </c>
      <c r="K19" s="333" t="s">
        <v>439</v>
      </c>
    </row>
    <row r="20" spans="1:11" s="6" customFormat="1" ht="93" customHeight="1" x14ac:dyDescent="0.35">
      <c r="A20" s="1" t="s">
        <v>445</v>
      </c>
      <c r="B20" s="2" t="s">
        <v>165</v>
      </c>
      <c r="C20" s="2" t="s">
        <v>209</v>
      </c>
      <c r="D20" s="93" t="str">
        <f>+IF(B20='11 FORMULAS'!$B$4,'11 FORMULAS'!$C$4,IF(B20='11 FORMULAS'!$B$6,'11 FORMULAS'!$C$6,IF(B20='11 FORMULAS'!$B$8,'11 FORMULAS'!$C$8,IF(B20='11 FORMULAS'!$B$10,'11 FORMULAS'!$C$10,""))))</f>
        <v/>
      </c>
      <c r="E20" s="138" t="str">
        <f>+IFERROR(VLOOKUP(B20,Tabla3[],2,0),"")</f>
        <v>Eventos relacionados con las conductas o comportamientos de los empleados que afectan la Integridad Pública</v>
      </c>
      <c r="F20" s="1" t="s">
        <v>175</v>
      </c>
      <c r="G20" s="1" t="s">
        <v>183</v>
      </c>
      <c r="H20" s="151" t="s">
        <v>442</v>
      </c>
      <c r="I20" s="151" t="s">
        <v>443</v>
      </c>
      <c r="J20" s="155" t="str">
        <f>(CONCATENATE(Tabla1[[#This Row],[¿QUÉ? 
IMPACTO]]," ","por",Tabla1[[#This Row],[¿CÓMO?
CAUSA INMEDIATA 
(Iniciar con la palabra 
por)]]," ","a causa de"," ",Tabla1[[#This Row],[¿PORQUÉ?
CAUSA RAÍZ
(Iniciar con 
debido a/a causa de)]]))</f>
        <v>Posibilidad de pérdida reputacional por uso indebido de los canales oficiales de comunicación a causa de intereses personales o políticos</v>
      </c>
      <c r="K20" s="333" t="s">
        <v>444</v>
      </c>
    </row>
    <row r="21" spans="1:11" s="6" customFormat="1" ht="93" customHeight="1" x14ac:dyDescent="0.35">
      <c r="A21" s="1" t="s">
        <v>449</v>
      </c>
      <c r="B21" s="2" t="s">
        <v>190</v>
      </c>
      <c r="C21" s="2" t="s">
        <v>194</v>
      </c>
      <c r="D21" s="93" t="str">
        <f>+IF(B21='11 FORMULAS'!$B$4,'11 FORMULAS'!$C$4,IF(B21='11 FORMULAS'!$B$6,'11 FORMULAS'!$C$6,IF(B21='11 FORMULAS'!$B$8,'11 FORMULAS'!$C$8,IF(B21='11 FORMULAS'!$B$10,'11 FORMULAS'!$C$10,""))))</f>
        <v/>
      </c>
      <c r="E21" s="138" t="str">
        <f>+IFERROR(VLOOKUP(B21,Tabla3[],2,0),"")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1" s="1" t="s">
        <v>116</v>
      </c>
      <c r="G21" s="1" t="s">
        <v>181</v>
      </c>
      <c r="H21" s="151" t="s">
        <v>450</v>
      </c>
      <c r="I21" s="151" t="s">
        <v>451</v>
      </c>
      <c r="J21" s="155" t="str">
        <f>(CONCATENATE(Tabla1[[#This Row],[¿QUÉ? 
IMPACTO]]," ","por",Tabla1[[#This Row],[¿CÓMO?
CAUSA INMEDIATA 
(Iniciar con la palabra 
por)]]," ","a causa de"," ",Tabla1[[#This Row],[¿PORQUÉ?
CAUSA RAÍZ
(Iniciar con 
debido a/a causa de)]]))</f>
        <v>Posibilidad de afectación reputacional porla difusión de información inexacta o errónea a causa de  a datos desactualizados y/o que no fueron verificados</v>
      </c>
      <c r="K21" s="333" t="s">
        <v>444</v>
      </c>
    </row>
    <row r="22" spans="1:11" s="6" customFormat="1" ht="93" customHeight="1" x14ac:dyDescent="0.35">
      <c r="A22" s="1" t="s">
        <v>454</v>
      </c>
      <c r="B22" s="2" t="s">
        <v>192</v>
      </c>
      <c r="C22" s="2" t="s">
        <v>205</v>
      </c>
      <c r="D22" s="93" t="str">
        <f>+IF(B22='11 FORMULAS'!$B$4,'11 FORMULAS'!$C$4,IF(B22='11 FORMULAS'!$B$6,'11 FORMULAS'!$C$6,IF(B22='11 FORMULAS'!$B$8,'11 FORMULAS'!$C$8,IF(B22='11 FORMULAS'!$B$10,'11 FORMULAS'!$C$10,""))))</f>
        <v/>
      </c>
      <c r="E22" s="138" t="str">
        <f>+IFERROR(VLOOKUP(B22,Tabla3[],2,0),"")</f>
        <v>Eventos por situaciones externas que afectan la entidad.</v>
      </c>
      <c r="F22" s="1" t="s">
        <v>116</v>
      </c>
      <c r="G22" s="1" t="s">
        <v>181</v>
      </c>
      <c r="H22" s="151" t="s">
        <v>455</v>
      </c>
      <c r="I22" s="151" t="s">
        <v>456</v>
      </c>
      <c r="J22" s="155" t="str">
        <f>(CONCATENATE(Tabla1[[#This Row],[¿QUÉ? 
IMPACTO]]," ","por",Tabla1[[#This Row],[¿CÓMO?
CAUSA INMEDIATA 
(Iniciar con la palabra 
por)]]," ","a causa de"," ",Tabla1[[#This Row],[¿PORQUÉ?
CAUSA RAÍZ
(Iniciar con 
debido a/a causa de)]]))</f>
        <v>Posibilidad de afectación reputacional porpérdida reputacional por el hackeo de las redes sociales y portal web oficial de la entidad a causa de al acceso de los controles de credenciales por parte de usuarios no autorizados</v>
      </c>
      <c r="K22" s="333" t="s">
        <v>444</v>
      </c>
    </row>
    <row r="23" spans="1:11" s="6" customFormat="1" ht="93" customHeight="1" x14ac:dyDescent="0.35">
      <c r="A23" s="1" t="s">
        <v>458</v>
      </c>
      <c r="B23" s="2" t="s">
        <v>190</v>
      </c>
      <c r="C23" s="2" t="s">
        <v>194</v>
      </c>
      <c r="D23" s="93" t="str">
        <f>+IF(B23='11 FORMULAS'!$B$4,'11 FORMULAS'!$C$4,IF(B23='11 FORMULAS'!$B$6,'11 FORMULAS'!$C$6,IF(B23='11 FORMULAS'!$B$8,'11 FORMULAS'!$C$8,IF(B23='11 FORMULAS'!$B$10,'11 FORMULAS'!$C$10,""))))</f>
        <v/>
      </c>
      <c r="E23" s="138" t="str">
        <f>+IFERROR(VLOOKUP(B23,Tabla3[],2,0),"")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3" s="1" t="s">
        <v>116</v>
      </c>
      <c r="G23" s="1" t="s">
        <v>184</v>
      </c>
      <c r="H23" s="151" t="s">
        <v>459</v>
      </c>
      <c r="I23" s="151" t="s">
        <v>460</v>
      </c>
      <c r="J23" s="155" t="str">
        <f>(CONCATENATE(Tabla1[[#This Row],[¿QUÉ? 
IMPACTO]]," ","por",Tabla1[[#This Row],[¿CÓMO?
CAUSA INMEDIATA 
(Iniciar con la palabra 
por)]]," ","a causa de"," ",Tabla1[[#This Row],[¿PORQUÉ?
CAUSA RAÍZ
(Iniciar con 
debido a/a causa de)]]))</f>
        <v>Posibilidad de afectación económica y reputacional por la inoportunidad en la presentación de los informes a causa de  la falta de aplicación de los procedimientos</v>
      </c>
      <c r="K23" s="333" t="s">
        <v>461</v>
      </c>
    </row>
    <row r="24" spans="1:11" s="6" customFormat="1" ht="93" customHeight="1" x14ac:dyDescent="0.35">
      <c r="A24" s="1" t="s">
        <v>464</v>
      </c>
      <c r="B24" s="2" t="s">
        <v>190</v>
      </c>
      <c r="C24" s="2" t="s">
        <v>194</v>
      </c>
      <c r="D24" s="93" t="str">
        <f>+IF(B24='11 FORMULAS'!$B$4,'11 FORMULAS'!$C$4,IF(B24='11 FORMULAS'!$B$6,'11 FORMULAS'!$C$6,IF(B24='11 FORMULAS'!$B$8,'11 FORMULAS'!$C$8,IF(B24='11 FORMULAS'!$B$10,'11 FORMULAS'!$C$10,""))))</f>
        <v/>
      </c>
      <c r="E24" s="138" t="str">
        <f>+IFERROR(VLOOKUP(B24,Tabla3[],2,0),"")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4" s="1" t="s">
        <v>116</v>
      </c>
      <c r="G24" s="1" t="s">
        <v>184</v>
      </c>
      <c r="H24" s="151" t="s">
        <v>465</v>
      </c>
      <c r="I24" s="151" t="s">
        <v>466</v>
      </c>
      <c r="J24" s="155" t="str">
        <f>(CONCATENATE(Tabla1[[#This Row],[¿QUÉ? 
IMPACTO]]," ","por",Tabla1[[#This Row],[¿CÓMO?
CAUSA INMEDIATA 
(Iniciar con la palabra 
por)]]," ","a causa de"," ",Tabla1[[#This Row],[¿PORQUÉ?
CAUSA RAÍZ
(Iniciar con 
debido a/a causa de)]]))</f>
        <v>Posibilidad de afectación económica y reputacional por no cumplir el objetivo de la estrategia de Rendición de Cuentas  a causa de debido a la poca participación</v>
      </c>
      <c r="K24" s="333" t="s">
        <v>461</v>
      </c>
    </row>
    <row r="25" spans="1:11" s="6" customFormat="1" ht="93" customHeight="1" x14ac:dyDescent="0.35">
      <c r="A25" s="1" t="s">
        <v>469</v>
      </c>
      <c r="B25" s="2" t="s">
        <v>190</v>
      </c>
      <c r="C25" s="2" t="s">
        <v>194</v>
      </c>
      <c r="D25" s="93" t="str">
        <f>+IF(B25='11 FORMULAS'!$B$4,'11 FORMULAS'!$C$4,IF(B25='11 FORMULAS'!$B$6,'11 FORMULAS'!$C$6,IF(B25='11 FORMULAS'!$B$8,'11 FORMULAS'!$C$8,IF(B25='11 FORMULAS'!$B$10,'11 FORMULAS'!$C$10,""))))</f>
        <v/>
      </c>
      <c r="E25" s="138" t="str">
        <f>+IFERROR(VLOOKUP(B25,Tabla3[],2,0),"")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5" s="1" t="s">
        <v>116</v>
      </c>
      <c r="G25" s="1" t="s">
        <v>181</v>
      </c>
      <c r="H25" s="151" t="s">
        <v>470</v>
      </c>
      <c r="I25" s="151" t="s">
        <v>471</v>
      </c>
      <c r="J25" s="155" t="str">
        <f>(CONCATENATE(Tabla1[[#This Row],[¿QUÉ? 
IMPACTO]]," ","por",Tabla1[[#This Row],[¿CÓMO?
CAUSA INMEDIATA 
(Iniciar con la palabra 
por)]]," ","a causa de"," ",Tabla1[[#This Row],[¿PORQUÉ?
CAUSA RAÍZ
(Iniciar con 
debido a/a causa de)]]))</f>
        <v>Posibilidad de afectación reputacional por por informes de auditoria que no revelan la situación real de los procesos a causa de debilidades en la independencia, metodología y cultura de control, que generan informes incompletos o sesgados</v>
      </c>
      <c r="K25" s="333" t="s">
        <v>461</v>
      </c>
    </row>
    <row r="26" spans="1:11" s="6" customFormat="1" ht="93" customHeight="1" x14ac:dyDescent="0.35">
      <c r="A26" s="1" t="s">
        <v>476</v>
      </c>
      <c r="B26" s="2" t="s">
        <v>190</v>
      </c>
      <c r="C26" s="2" t="s">
        <v>195</v>
      </c>
      <c r="D26" s="93" t="str">
        <f>+IF(B26='11 FORMULAS'!$B$4,'11 FORMULAS'!$C$4,IF(B26='11 FORMULAS'!$B$6,'11 FORMULAS'!$C$6,IF(B26='11 FORMULAS'!$B$8,'11 FORMULAS'!$C$8,IF(B26='11 FORMULAS'!$B$10,'11 FORMULAS'!$C$10,""))))</f>
        <v/>
      </c>
      <c r="E26" s="138" t="str">
        <f>+IFERROR(VLOOKUP(B26,Tabla3[],2,0),"")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6" s="1" t="s">
        <v>116</v>
      </c>
      <c r="G26" s="1" t="s">
        <v>184</v>
      </c>
      <c r="H26" s="152" t="s">
        <v>490</v>
      </c>
      <c r="I26" s="152" t="s">
        <v>491</v>
      </c>
      <c r="J26" s="155" t="str">
        <f>(CONCATENATE(Tabla1[[#This Row],[¿QUÉ? 
IMPACTO]]," ","por",Tabla1[[#This Row],[¿CÓMO?
CAUSA INMEDIATA 
(Iniciar con la palabra 
por)]]," ","a causa de"," ",Tabla1[[#This Row],[¿PORQUÉ?
CAUSA RAÍZ
(Iniciar con 
debido a/a causa de)]]))</f>
        <v xml:space="preserve">Posibilidad de afectación económica y reputacional por la no ejecución de un proyecto misional  a causa de la afectación social y orden publico </v>
      </c>
      <c r="K26" s="333" t="s">
        <v>482</v>
      </c>
    </row>
    <row r="27" spans="1:11" s="6" customFormat="1" ht="93" customHeight="1" x14ac:dyDescent="0.35">
      <c r="A27" s="1" t="s">
        <v>477</v>
      </c>
      <c r="B27" s="2" t="s">
        <v>190</v>
      </c>
      <c r="C27" s="2" t="s">
        <v>194</v>
      </c>
      <c r="D27" s="93" t="str">
        <f>+IF(B27='11 FORMULAS'!$B$4,'11 FORMULAS'!$C$4,IF(B27='11 FORMULAS'!$B$6,'11 FORMULAS'!$C$6,IF(B27='11 FORMULAS'!$B$8,'11 FORMULAS'!$C$8,IF(B27='11 FORMULAS'!$B$10,'11 FORMULAS'!$C$10,""))))</f>
        <v/>
      </c>
      <c r="E27" s="138" t="str">
        <f>+IFERROR(VLOOKUP(B27,Tabla3[],2,0),"")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7" s="1" t="s">
        <v>175</v>
      </c>
      <c r="G27" s="1" t="s">
        <v>184</v>
      </c>
      <c r="H27" s="151" t="s">
        <v>478</v>
      </c>
      <c r="I27" s="151" t="s">
        <v>481</v>
      </c>
      <c r="J27" s="155" t="str">
        <f>(CONCATENATE(Tabla1[[#This Row],[¿QUÉ? 
IMPACTO]]," ","por",Tabla1[[#This Row],[¿CÓMO?
CAUSA INMEDIATA 
(Iniciar con la palabra 
por)]]," ","a causa de"," ",Tabla1[[#This Row],[¿PORQUÉ?
CAUSA RAÍZ
(Iniciar con 
debido a/a causa de)]]))</f>
        <v>Posibilidad de afectación económica y reputacional por el favorecimiento a  terceros, ajenos a la población objetivo identificada en los proyectos de inversión, que gestiona la entidad a causa de  a la deficiencia en la identificación de beneficiarios</v>
      </c>
      <c r="K27" s="333" t="s">
        <v>482</v>
      </c>
    </row>
    <row r="28" spans="1:11" s="6" customFormat="1" ht="127.5" customHeight="1" x14ac:dyDescent="0.35">
      <c r="A28" s="1" t="s">
        <v>479</v>
      </c>
      <c r="B28" s="2" t="s">
        <v>190</v>
      </c>
      <c r="C28" s="2" t="s">
        <v>201</v>
      </c>
      <c r="D28" s="93" t="str">
        <f>+IF(B28='11 FORMULAS'!$B$4,'11 FORMULAS'!$C$4,IF(B28='11 FORMULAS'!$B$6,'11 FORMULAS'!$C$6,IF(B28='11 FORMULAS'!$B$8,'11 FORMULAS'!$C$8,IF(B28='11 FORMULAS'!$B$10,'11 FORMULAS'!$C$10,""))))</f>
        <v/>
      </c>
      <c r="E28" s="138" t="str">
        <f>+IFERROR(VLOOKUP(B28,Tabla3[],2,0),"")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8" s="1" t="s">
        <v>116</v>
      </c>
      <c r="G28" s="1" t="s">
        <v>184</v>
      </c>
      <c r="H28" s="151" t="s">
        <v>484</v>
      </c>
      <c r="I28" s="151" t="s">
        <v>496</v>
      </c>
      <c r="J28" s="603" t="str">
        <f>(CONCATENATE(Tabla1[[#This Row],[¿QUÉ? 
IMPACTO]]," ","por",Tabla1[[#This Row],[¿CÓMO?
CAUSA INMEDIATA 
(Iniciar con la palabra 
por)]]," ","a causa de"," ",Tabla1[[#This Row],[¿PORQUÉ?
CAUSA RAÍZ
(Iniciar con 
debido a/a causa de)]]))</f>
        <v>Posibilidad de afectación económica y reputacional por ineficiencias en la planeación y ejecución de proyectos de los ejes misionales a causa de fallas en la articulación interinstitucional y baja participación comunitaria.</v>
      </c>
      <c r="K28" s="333" t="s">
        <v>461</v>
      </c>
    </row>
    <row r="29" spans="1:11" s="6" customFormat="1" ht="93" customHeight="1" x14ac:dyDescent="0.35">
      <c r="A29" s="1" t="s">
        <v>498</v>
      </c>
      <c r="B29" s="2" t="s">
        <v>190</v>
      </c>
      <c r="C29" s="2" t="s">
        <v>194</v>
      </c>
      <c r="D29" s="93" t="str">
        <f>+IF(B29='11 FORMULAS'!$B$4,'11 FORMULAS'!$C$4,IF(B29='11 FORMULAS'!$B$6,'11 FORMULAS'!$C$6,IF(B29='11 FORMULAS'!$B$8,'11 FORMULAS'!$C$8,IF(B29='11 FORMULAS'!$B$10,'11 FORMULAS'!$C$10,""))))</f>
        <v/>
      </c>
      <c r="E29" s="138" t="str">
        <f>+IFERROR(VLOOKUP(B29,Tabla3[],2,0),"")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29" s="1" t="s">
        <v>116</v>
      </c>
      <c r="G29" s="1" t="s">
        <v>184</v>
      </c>
      <c r="H29" s="152" t="s">
        <v>500</v>
      </c>
      <c r="I29" s="152" t="s">
        <v>499</v>
      </c>
      <c r="J29" s="603" t="str">
        <f>(CONCATENATE(Tabla1[[#This Row],[¿QUÉ? 
IMPACTO]]," ","por",Tabla1[[#This Row],[¿CÓMO?
CAUSA INMEDIATA 
(Iniciar con la palabra 
por)]]," ","a causa de"," ",Tabla1[[#This Row],[¿PORQUÉ?
CAUSA RAÍZ
(Iniciar con 
debido a/a causa de)]]))</f>
        <v>Posibilidad de afectación económica y reputacional por el no cumplimiento de los tiempos de respuesta a las PQRSD,   a causa de desconocimiento de las implicaciones legales y normativas aplicables.</v>
      </c>
      <c r="K29" s="333" t="s">
        <v>439</v>
      </c>
    </row>
    <row r="30" spans="1:11" s="6" customFormat="1" ht="93" customHeight="1" x14ac:dyDescent="0.35">
      <c r="A30" s="1" t="s">
        <v>504</v>
      </c>
      <c r="B30" s="598" t="s">
        <v>191</v>
      </c>
      <c r="C30" s="598" t="s">
        <v>203</v>
      </c>
      <c r="D30" s="599" t="s">
        <v>505</v>
      </c>
      <c r="E30" s="600" t="s">
        <v>213</v>
      </c>
      <c r="F30" s="597" t="s">
        <v>116</v>
      </c>
      <c r="G30" s="597" t="s">
        <v>184</v>
      </c>
      <c r="H30" s="601" t="s">
        <v>506</v>
      </c>
      <c r="I30" s="601" t="s">
        <v>507</v>
      </c>
      <c r="J30" s="603" t="str">
        <f>(CONCATENATE(Tabla1[[#This Row],[¿QUÉ? 
IMPACTO]]," ","por",Tabla1[[#This Row],[¿CÓMO?
CAUSA INMEDIATA 
(Iniciar con la palabra 
por)]]," ","a causa de"," ",Tabla1[[#This Row],[¿PORQUÉ?
CAUSA RAÍZ
(Iniciar con 
debido a/a causa de)]]))</f>
        <v>Posibilidad de afectación económica y reputacional por fallas del sistema de respaldo de energia electrica a causa de  incumplimiento de los mantenimientos preventivos programados</v>
      </c>
      <c r="K30" s="602" t="s">
        <v>509</v>
      </c>
    </row>
    <row r="31" spans="1:11" s="6" customFormat="1" ht="93" customHeight="1" x14ac:dyDescent="0.35">
      <c r="A31" s="1" t="s">
        <v>510</v>
      </c>
      <c r="B31" s="598" t="s">
        <v>191</v>
      </c>
      <c r="C31" s="598" t="s">
        <v>197</v>
      </c>
      <c r="D31" s="599" t="s">
        <v>505</v>
      </c>
      <c r="E31" s="600" t="s">
        <v>213</v>
      </c>
      <c r="F31" s="597" t="s">
        <v>116</v>
      </c>
      <c r="G31" s="597" t="s">
        <v>184</v>
      </c>
      <c r="H31" s="601" t="s">
        <v>513</v>
      </c>
      <c r="I31" s="601" t="s">
        <v>514</v>
      </c>
      <c r="J31" s="603" t="str">
        <f>(CONCATENATE(Tabla1[[#This Row],[¿QUÉ? 
IMPACTO]]," ","por",Tabla1[[#This Row],[¿CÓMO?
CAUSA INMEDIATA 
(Iniciar con la palabra 
por)]]," ","a causa de"," ",Tabla1[[#This Row],[¿PORQUÉ?
CAUSA RAÍZ
(Iniciar con 
debido a/a causa de)]]))</f>
        <v>Posibilidad de afectación económica y reputacional por falta de adquisición de nuevos equipos de infraestructura a causa de inexistencia de disponibilidad presupuestal para fortalecer la infraestrucutra TI</v>
      </c>
      <c r="K31" s="602" t="s">
        <v>516</v>
      </c>
    </row>
    <row r="32" spans="1:11" s="6" customFormat="1" ht="93" customHeight="1" x14ac:dyDescent="0.35">
      <c r="A32" s="1" t="s">
        <v>511</v>
      </c>
      <c r="B32" s="598" t="s">
        <v>191</v>
      </c>
      <c r="C32" s="598" t="s">
        <v>217</v>
      </c>
      <c r="D32" s="599" t="s">
        <v>505</v>
      </c>
      <c r="E32" s="600" t="s">
        <v>213</v>
      </c>
      <c r="F32" s="597" t="s">
        <v>174</v>
      </c>
      <c r="G32" s="597" t="s">
        <v>182</v>
      </c>
      <c r="H32" s="601" t="s">
        <v>517</v>
      </c>
      <c r="I32" s="601" t="s">
        <v>518</v>
      </c>
      <c r="J32" s="603" t="str">
        <f>(CONCATENATE(Tabla1[[#This Row],[¿QUÉ? 
IMPACTO]]," ","por",Tabla1[[#This Row],[¿CÓMO?
CAUSA INMEDIATA 
(Iniciar con la palabra 
por)]]," ","a causa de"," ",Tabla1[[#This Row],[¿PORQUÉ?
CAUSA RAÍZ
(Iniciar con 
debido a/a causa de)]]))</f>
        <v>Posibilidad de perdida de confidencialidad por falla en los controles de seguridad a causa de la incorrecta implementación de controles de seguridad</v>
      </c>
      <c r="K32" s="602" t="s">
        <v>520</v>
      </c>
    </row>
    <row r="33" spans="1:11" s="6" customFormat="1" ht="93" customHeight="1" x14ac:dyDescent="0.35">
      <c r="A33" s="1" t="s">
        <v>512</v>
      </c>
      <c r="B33" s="598" t="s">
        <v>191</v>
      </c>
      <c r="C33" s="598" t="s">
        <v>210</v>
      </c>
      <c r="D33" s="599" t="s">
        <v>505</v>
      </c>
      <c r="E33" s="600" t="s">
        <v>213</v>
      </c>
      <c r="F33" s="597" t="s">
        <v>116</v>
      </c>
      <c r="G33" s="597" t="s">
        <v>184</v>
      </c>
      <c r="H33" s="601" t="s">
        <v>521</v>
      </c>
      <c r="I33" s="601" t="s">
        <v>522</v>
      </c>
      <c r="J33" s="603" t="str">
        <f>(CONCATENATE(Tabla1[[#This Row],[¿QUÉ? 
IMPACTO]]," ","por",Tabla1[[#This Row],[¿CÓMO?
CAUSA INMEDIATA 
(Iniciar con la palabra 
por)]]," ","a causa de"," ",Tabla1[[#This Row],[¿PORQUÉ?
CAUSA RAÍZ
(Iniciar con 
debido a/a causa de)]]))</f>
        <v>Posibilidad de afectación económica y reputacional por falta de mantenimiento en los equipos de red a causa de incumplimiento de los mantenimientos preventivos programados</v>
      </c>
      <c r="K33" s="602" t="s">
        <v>524</v>
      </c>
    </row>
    <row r="34" spans="1:11" s="6" customFormat="1" ht="93" customHeight="1" x14ac:dyDescent="0.35">
      <c r="A34" s="1" t="s">
        <v>401</v>
      </c>
      <c r="B34" s="2"/>
      <c r="C34" s="2"/>
      <c r="D34" s="93" t="str">
        <f>+IF(B34='11 FORMULAS'!$B$4,'11 FORMULAS'!$C$4,IF(B34='11 FORMULAS'!$B$6,'11 FORMULAS'!$C$6,IF(B34='11 FORMULAS'!$B$8,'11 FORMULAS'!$C$8,IF(B34='11 FORMULAS'!$B$10,'11 FORMULAS'!$C$10,""))))</f>
        <v/>
      </c>
      <c r="E34" s="138" t="str">
        <f>+IFERROR(VLOOKUP(B34,Tabla3[],2,0),"")</f>
        <v/>
      </c>
      <c r="F34" s="1"/>
      <c r="G34" s="1"/>
      <c r="H34" s="151"/>
      <c r="I34" s="151"/>
      <c r="J34" s="155" t="str">
        <f>(CONCATENATE(Tabla1[[#This Row],[¿QUÉ? 
IMPACTO]]," ","por",Tabla1[[#This Row],[¿CÓMO?
CAUSA INMEDIATA 
(Iniciar con la palabra 
por)]]," ","a causa de"," ",Tabla1[[#This Row],[¿PORQUÉ?
CAUSA RAÍZ
(Iniciar con 
debido a/a causa de)]]))</f>
        <v xml:space="preserve"> por a causa de </v>
      </c>
      <c r="K34" s="154"/>
    </row>
    <row r="35" spans="1:11" s="6" customFormat="1" ht="93" customHeight="1" x14ac:dyDescent="0.35">
      <c r="A35" s="1" t="s">
        <v>402</v>
      </c>
      <c r="B35" s="2"/>
      <c r="C35" s="2"/>
      <c r="D35" s="93" t="str">
        <f>+IF(B35='11 FORMULAS'!$B$4,'11 FORMULAS'!$C$4,IF(B35='11 FORMULAS'!$B$6,'11 FORMULAS'!$C$6,IF(B35='11 FORMULAS'!$B$8,'11 FORMULAS'!$C$8,IF(B35='11 FORMULAS'!$B$10,'11 FORMULAS'!$C$10,""))))</f>
        <v/>
      </c>
      <c r="E35" s="138" t="str">
        <f>+IFERROR(VLOOKUP(B35,Tabla3[],2,0),"")</f>
        <v/>
      </c>
      <c r="F35" s="1"/>
      <c r="G35" s="1"/>
      <c r="H35" s="151"/>
      <c r="I35" s="151"/>
      <c r="J35" s="155" t="str">
        <f>(CONCATENATE(Tabla1[[#This Row],[¿QUÉ? 
IMPACTO]]," ","por",Tabla1[[#This Row],[¿CÓMO?
CAUSA INMEDIATA 
(Iniciar con la palabra 
por)]]," ","a causa de"," ",Tabla1[[#This Row],[¿PORQUÉ?
CAUSA RAÍZ
(Iniciar con 
debido a/a causa de)]]))</f>
        <v xml:space="preserve"> por a causa de </v>
      </c>
      <c r="K35" s="154"/>
    </row>
    <row r="36" spans="1:11" s="6" customFormat="1" ht="93" customHeight="1" x14ac:dyDescent="0.35">
      <c r="A36" s="1" t="s">
        <v>403</v>
      </c>
      <c r="B36" s="2"/>
      <c r="C36" s="2"/>
      <c r="D36" s="93" t="str">
        <f>+IF(B36='11 FORMULAS'!$B$4,'11 FORMULAS'!$C$4,IF(B36='11 FORMULAS'!$B$6,'11 FORMULAS'!$C$6,IF(B36='11 FORMULAS'!$B$8,'11 FORMULAS'!$C$8,IF(B36='11 FORMULAS'!$B$10,'11 FORMULAS'!$C$10,""))))</f>
        <v/>
      </c>
      <c r="E36" s="138" t="str">
        <f>+IFERROR(VLOOKUP(B36,Tabla3[],2,0),"")</f>
        <v/>
      </c>
      <c r="F36" s="1"/>
      <c r="G36" s="1"/>
      <c r="H36" s="151"/>
      <c r="I36" s="151"/>
      <c r="J36" s="155" t="str">
        <f>(CONCATENATE(Tabla1[[#This Row],[¿QUÉ? 
IMPACTO]]," ","por",Tabla1[[#This Row],[¿CÓMO?
CAUSA INMEDIATA 
(Iniciar con la palabra 
por)]]," ","a causa de"," ",Tabla1[[#This Row],[¿PORQUÉ?
CAUSA RAÍZ
(Iniciar con 
debido a/a causa de)]]))</f>
        <v xml:space="preserve"> por a causa de </v>
      </c>
      <c r="K36" s="154"/>
    </row>
    <row r="37" spans="1:11" s="6" customFormat="1" ht="93" customHeight="1" x14ac:dyDescent="0.35">
      <c r="A37" s="1" t="s">
        <v>404</v>
      </c>
      <c r="B37" s="2"/>
      <c r="C37" s="2"/>
      <c r="D37" s="93" t="str">
        <f>+IF(B37='11 FORMULAS'!$B$4,'11 FORMULAS'!$C$4,IF(B37='11 FORMULAS'!$B$6,'11 FORMULAS'!$C$6,IF(B37='11 FORMULAS'!$B$8,'11 FORMULAS'!$C$8,IF(B37='11 FORMULAS'!$B$10,'11 FORMULAS'!$C$10,""))))</f>
        <v/>
      </c>
      <c r="E37" s="138" t="str">
        <f>+IFERROR(VLOOKUP(B37,Tabla3[],2,0),"")</f>
        <v/>
      </c>
      <c r="F37" s="1"/>
      <c r="G37" s="1"/>
      <c r="H37" s="151"/>
      <c r="I37" s="151"/>
      <c r="J37" s="155" t="str">
        <f>(CONCATENATE(Tabla1[[#This Row],[¿QUÉ? 
IMPACTO]]," ","por",Tabla1[[#This Row],[¿CÓMO?
CAUSA INMEDIATA 
(Iniciar con la palabra 
por)]]," ","a causa de"," ",Tabla1[[#This Row],[¿PORQUÉ?
CAUSA RAÍZ
(Iniciar con 
debido a/a causa de)]]))</f>
        <v xml:space="preserve"> por a causa de </v>
      </c>
      <c r="K37" s="154"/>
    </row>
    <row r="38" spans="1:11" s="6" customFormat="1" ht="93" customHeight="1" x14ac:dyDescent="0.35">
      <c r="A38" s="1" t="s">
        <v>405</v>
      </c>
      <c r="B38" s="2"/>
      <c r="C38" s="2"/>
      <c r="D38" s="93" t="str">
        <f>+IF(B38='11 FORMULAS'!$B$4,'11 FORMULAS'!$C$4,IF(B38='11 FORMULAS'!$B$6,'11 FORMULAS'!$C$6,IF(B38='11 FORMULAS'!$B$8,'11 FORMULAS'!$C$8,IF(B38='11 FORMULAS'!$B$10,'11 FORMULAS'!$C$10,""))))</f>
        <v/>
      </c>
      <c r="E38" s="138" t="str">
        <f>+IFERROR(VLOOKUP(B38,Tabla3[],2,0),"")</f>
        <v/>
      </c>
      <c r="F38" s="1"/>
      <c r="G38" s="1"/>
      <c r="H38" s="151"/>
      <c r="I38" s="151"/>
      <c r="J38" s="155" t="str">
        <f>(CONCATENATE(Tabla1[[#This Row],[¿QUÉ? 
IMPACTO]]," ","por",Tabla1[[#This Row],[¿CÓMO?
CAUSA INMEDIATA 
(Iniciar con la palabra 
por)]]," ","a causa de"," ",Tabla1[[#This Row],[¿PORQUÉ?
CAUSA RAÍZ
(Iniciar con 
debido a/a causa de)]]))</f>
        <v xml:space="preserve"> por a causa de </v>
      </c>
      <c r="K38" s="154"/>
    </row>
    <row r="39" spans="1:11" s="6" customFormat="1" ht="93" customHeight="1" x14ac:dyDescent="0.35">
      <c r="A39" s="1" t="s">
        <v>406</v>
      </c>
      <c r="B39" s="2"/>
      <c r="C39" s="2"/>
      <c r="D39" s="93" t="str">
        <f>+IF(B39='11 FORMULAS'!$B$4,'11 FORMULAS'!$C$4,IF(B39='11 FORMULAS'!$B$6,'11 FORMULAS'!$C$6,IF(B39='11 FORMULAS'!$B$8,'11 FORMULAS'!$C$8,IF(B39='11 FORMULAS'!$B$10,'11 FORMULAS'!$C$10,""))))</f>
        <v/>
      </c>
      <c r="E39" s="138" t="str">
        <f>+IFERROR(VLOOKUP(B39,Tabla3[],2,0),"")</f>
        <v/>
      </c>
      <c r="F39" s="1"/>
      <c r="G39" s="1"/>
      <c r="H39" s="151"/>
      <c r="I39" s="151"/>
      <c r="J39" s="155" t="str">
        <f>(CONCATENATE(Tabla1[[#This Row],[¿QUÉ? 
IMPACTO]]," ","por",Tabla1[[#This Row],[¿CÓMO?
CAUSA INMEDIATA 
(Iniciar con la palabra 
por)]]," ","a causa de"," ",Tabla1[[#This Row],[¿PORQUÉ?
CAUSA RAÍZ
(Iniciar con 
debido a/a causa de)]]))</f>
        <v xml:space="preserve"> por a causa de </v>
      </c>
      <c r="K39" s="154"/>
    </row>
    <row r="40" spans="1:11" s="6" customFormat="1" ht="93" customHeight="1" x14ac:dyDescent="0.35">
      <c r="A40" s="1" t="s">
        <v>407</v>
      </c>
      <c r="B40" s="2"/>
      <c r="C40" s="2"/>
      <c r="D40" s="93" t="str">
        <f>+IF(B40='11 FORMULAS'!$B$4,'11 FORMULAS'!$C$4,IF(B40='11 FORMULAS'!$B$6,'11 FORMULAS'!$C$6,IF(B40='11 FORMULAS'!$B$8,'11 FORMULAS'!$C$8,IF(B40='11 FORMULAS'!$B$10,'11 FORMULAS'!$C$10,""))))</f>
        <v/>
      </c>
      <c r="E40" s="138" t="str">
        <f>+IFERROR(VLOOKUP(B40,Tabla3[],2,0),"")</f>
        <v/>
      </c>
      <c r="F40" s="1"/>
      <c r="G40" s="1"/>
      <c r="H40" s="151"/>
      <c r="I40" s="151"/>
      <c r="J40" s="155" t="str">
        <f>(CONCATENATE(Tabla1[[#This Row],[¿QUÉ? 
IMPACTO]]," ","por",Tabla1[[#This Row],[¿CÓMO?
CAUSA INMEDIATA 
(Iniciar con la palabra 
por)]]," ","a causa de"," ",Tabla1[[#This Row],[¿PORQUÉ?
CAUSA RAÍZ
(Iniciar con 
debido a/a causa de)]]))</f>
        <v xml:space="preserve"> por a causa de </v>
      </c>
      <c r="K40" s="154"/>
    </row>
    <row r="41" spans="1:11" s="6" customFormat="1" ht="93" customHeight="1" x14ac:dyDescent="0.35">
      <c r="A41" s="1" t="s">
        <v>408</v>
      </c>
      <c r="B41" s="2"/>
      <c r="C41" s="2"/>
      <c r="D41" s="93" t="str">
        <f>+IF(B41='11 FORMULAS'!$B$4,'11 FORMULAS'!$C$4,IF(B41='11 FORMULAS'!$B$6,'11 FORMULAS'!$C$6,IF(B41='11 FORMULAS'!$B$8,'11 FORMULAS'!$C$8,IF(B41='11 FORMULAS'!$B$10,'11 FORMULAS'!$C$10,""))))</f>
        <v/>
      </c>
      <c r="E41" s="138" t="str">
        <f>+IFERROR(VLOOKUP(B41,Tabla3[],2,0),"")</f>
        <v/>
      </c>
      <c r="F41" s="1"/>
      <c r="G41" s="1"/>
      <c r="H41" s="151"/>
      <c r="I41" s="151"/>
      <c r="J41" s="155" t="str">
        <f>(CONCATENATE(Tabla1[[#This Row],[¿QUÉ? 
IMPACTO]]," ","por",Tabla1[[#This Row],[¿CÓMO?
CAUSA INMEDIATA 
(Iniciar con la palabra 
por)]]," ","a causa de"," ",Tabla1[[#This Row],[¿PORQUÉ?
CAUSA RAÍZ
(Iniciar con 
debido a/a causa de)]]))</f>
        <v xml:space="preserve"> por a causa de </v>
      </c>
      <c r="K41" s="154"/>
    </row>
    <row r="42" spans="1:11" s="6" customFormat="1" ht="93" customHeight="1" x14ac:dyDescent="0.35">
      <c r="A42" s="1" t="s">
        <v>409</v>
      </c>
      <c r="B42" s="2"/>
      <c r="C42" s="2"/>
      <c r="D42" s="93" t="str">
        <f>+IF(B42='11 FORMULAS'!$B$4,'11 FORMULAS'!$C$4,IF(B42='11 FORMULAS'!$B$6,'11 FORMULAS'!$C$6,IF(B42='11 FORMULAS'!$B$8,'11 FORMULAS'!$C$8,IF(B42='11 FORMULAS'!$B$10,'11 FORMULAS'!$C$10,""))))</f>
        <v/>
      </c>
      <c r="E42" s="138" t="str">
        <f>+IFERROR(VLOOKUP(B42,Tabla3[],2,0),"")</f>
        <v/>
      </c>
      <c r="F42" s="1"/>
      <c r="G42" s="1"/>
      <c r="H42" s="151"/>
      <c r="I42" s="151"/>
      <c r="J42" s="155" t="str">
        <f>(CONCATENATE(Tabla1[[#This Row],[¿QUÉ? 
IMPACTO]]," ","por",Tabla1[[#This Row],[¿CÓMO?
CAUSA INMEDIATA 
(Iniciar con la palabra 
por)]]," ","a causa de"," ",Tabla1[[#This Row],[¿PORQUÉ?
CAUSA RAÍZ
(Iniciar con 
debido a/a causa de)]]))</f>
        <v xml:space="preserve"> por a causa de </v>
      </c>
      <c r="K42" s="154"/>
    </row>
    <row r="43" spans="1:11" s="6" customFormat="1" ht="93" customHeight="1" x14ac:dyDescent="0.35">
      <c r="A43" s="1" t="s">
        <v>410</v>
      </c>
      <c r="B43" s="2"/>
      <c r="C43" s="2"/>
      <c r="D43" s="93" t="str">
        <f>+IF(B43='11 FORMULAS'!$B$4,'11 FORMULAS'!$C$4,IF(B43='11 FORMULAS'!$B$6,'11 FORMULAS'!$C$6,IF(B43='11 FORMULAS'!$B$8,'11 FORMULAS'!$C$8,IF(B43='11 FORMULAS'!$B$10,'11 FORMULAS'!$C$10,""))))</f>
        <v/>
      </c>
      <c r="E43" s="138" t="str">
        <f>+IFERROR(VLOOKUP(B43,Tabla3[],2,0),"")</f>
        <v/>
      </c>
      <c r="F43" s="1"/>
      <c r="G43" s="1"/>
      <c r="H43" s="151"/>
      <c r="I43" s="151"/>
      <c r="J43" s="155" t="str">
        <f>(CONCATENATE(Tabla1[[#This Row],[¿QUÉ? 
IMPACTO]]," ","por",Tabla1[[#This Row],[¿CÓMO?
CAUSA INMEDIATA 
(Iniciar con la palabra 
por)]]," ","a causa de"," ",Tabla1[[#This Row],[¿PORQUÉ?
CAUSA RAÍZ
(Iniciar con 
debido a/a causa de)]]))</f>
        <v xml:space="preserve"> por a causa de </v>
      </c>
      <c r="K43" s="154"/>
    </row>
    <row r="44" spans="1:11" s="6" customFormat="1" ht="93" customHeight="1" x14ac:dyDescent="0.35">
      <c r="A44" s="1" t="s">
        <v>411</v>
      </c>
      <c r="B44" s="2"/>
      <c r="C44" s="2"/>
      <c r="D44" s="93" t="str">
        <f>+IF(B44='11 FORMULAS'!$B$4,'11 FORMULAS'!$C$4,IF(B44='11 FORMULAS'!$B$6,'11 FORMULAS'!$C$6,IF(B44='11 FORMULAS'!$B$8,'11 FORMULAS'!$C$8,IF(B44='11 FORMULAS'!$B$10,'11 FORMULAS'!$C$10,""))))</f>
        <v/>
      </c>
      <c r="E44" s="138" t="str">
        <f>+IFERROR(VLOOKUP(B44,Tabla3[],2,0),"")</f>
        <v/>
      </c>
      <c r="F44" s="1"/>
      <c r="G44" s="1"/>
      <c r="H44" s="151"/>
      <c r="I44" s="151"/>
      <c r="J44" s="155" t="str">
        <f>(CONCATENATE(Tabla1[[#This Row],[¿QUÉ? 
IMPACTO]]," ","por",Tabla1[[#This Row],[¿CÓMO?
CAUSA INMEDIATA 
(Iniciar con la palabra 
por)]]," ","a causa de"," ",Tabla1[[#This Row],[¿PORQUÉ?
CAUSA RAÍZ
(Iniciar con 
debido a/a causa de)]]))</f>
        <v xml:space="preserve"> por a causa de </v>
      </c>
      <c r="K44" s="154"/>
    </row>
  </sheetData>
  <sheetProtection formatCells="0" formatColumns="0" formatRows="0" sort="0" autoFilter="0" pivotTables="0"/>
  <mergeCells count="9">
    <mergeCell ref="J3:K3"/>
    <mergeCell ref="J1:K1"/>
    <mergeCell ref="A1:B3"/>
    <mergeCell ref="C1:I3"/>
    <mergeCell ref="B8:E8"/>
    <mergeCell ref="A8:A9"/>
    <mergeCell ref="A4:K4"/>
    <mergeCell ref="G5:H5"/>
    <mergeCell ref="B5:D5"/>
  </mergeCells>
  <phoneticPr fontId="9" type="noConversion"/>
  <dataValidations count="3">
    <dataValidation type="list" allowBlank="1" showInputMessage="1" showErrorMessage="1" sqref="C10:C44" xr:uid="{50CCBB28-07CB-4676-A28B-4E8FB5273FEA}">
      <formula1>INDIRECT(B10)</formula1>
    </dataValidation>
    <dataValidation type="list" allowBlank="1" showInputMessage="1" showErrorMessage="1" sqref="G10:G44" xr:uid="{3680BA4B-7383-494F-95DA-D71121EBA6AB}">
      <formula1>INDIRECT($F10)</formula1>
    </dataValidation>
    <dataValidation type="list" allowBlank="1" showInputMessage="1" showErrorMessage="1" sqref="F18" xr:uid="{B4D48DA2-FEB8-4000-A9C9-72A617A30463}">
      <formula1>INDIRECT(#REF!)</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45B9DAE7-5B1C-4A56-A95B-C652CA530A3D}">
          <x14:formula1>
            <xm:f>'11 FORMULAS'!$A$38:$F$38</xm:f>
          </x14:formula1>
          <xm:sqref>B10:B44</xm:sqref>
        </x14:dataValidation>
        <x14:dataValidation type="list" allowBlank="1" showInputMessage="1" showErrorMessage="1" xr:uid="{2C5C3FD8-E954-4C44-A2A9-0CCF4BB19388}">
          <x14:formula1>
            <xm:f>'11 FORMULAS'!$A$31:$E$31</xm:f>
          </x14:formula1>
          <xm:sqref>F10:F44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72"/>
  <sheetViews>
    <sheetView zoomScale="70" zoomScaleNormal="70" workbookViewId="0">
      <selection activeCell="A11" sqref="A11"/>
    </sheetView>
  </sheetViews>
  <sheetFormatPr baseColWidth="10" defaultColWidth="10.81640625" defaultRowHeight="12.5" x14ac:dyDescent="0.25"/>
  <cols>
    <col min="1" max="1" width="35.453125" style="71" customWidth="1"/>
    <col min="2" max="2" width="47.1796875" style="71" customWidth="1"/>
    <col min="3" max="3" width="42.453125" style="71" customWidth="1"/>
    <col min="4" max="4" width="34.453125" style="71" customWidth="1"/>
    <col min="5" max="5" width="27.1796875" style="71" customWidth="1"/>
    <col min="6" max="6" width="45.453125" style="71" customWidth="1"/>
    <col min="7" max="7" width="22.1796875" style="71" customWidth="1"/>
    <col min="8" max="8" width="20.81640625" style="71" customWidth="1"/>
    <col min="9" max="9" width="46.26953125" style="71" customWidth="1"/>
    <col min="10" max="10" width="10.81640625" style="71"/>
    <col min="11" max="11" width="20.81640625" style="71" customWidth="1"/>
    <col min="12" max="12" width="14.453125" style="71" customWidth="1"/>
    <col min="13" max="14" width="21" style="71" customWidth="1"/>
    <col min="15" max="16" width="10.81640625" style="71"/>
    <col min="17" max="17" width="14.81640625" style="71" customWidth="1"/>
    <col min="18" max="18" width="10.81640625" style="71"/>
    <col min="19" max="19" width="16.453125" style="71" customWidth="1"/>
    <col min="20" max="20" width="10.81640625" style="71"/>
    <col min="21" max="21" width="30.1796875" style="71" customWidth="1"/>
    <col min="22" max="16384" width="10.81640625" style="71"/>
  </cols>
  <sheetData>
    <row r="1" spans="1:23" ht="25.5" customHeight="1" x14ac:dyDescent="0.3">
      <c r="A1" s="463" t="s">
        <v>118</v>
      </c>
      <c r="B1" s="463"/>
      <c r="E1" s="462" t="s">
        <v>119</v>
      </c>
      <c r="F1" s="462"/>
      <c r="G1" s="462"/>
      <c r="H1" s="462"/>
    </row>
    <row r="2" spans="1:23" ht="49" customHeight="1" x14ac:dyDescent="0.3">
      <c r="B2" s="81" t="s">
        <v>105</v>
      </c>
      <c r="C2" s="81"/>
      <c r="E2" s="461" t="s">
        <v>120</v>
      </c>
      <c r="F2" s="461"/>
      <c r="G2" s="461"/>
      <c r="H2" s="461"/>
      <c r="I2" s="461"/>
      <c r="K2" s="461" t="s">
        <v>121</v>
      </c>
      <c r="L2" s="461"/>
      <c r="M2" s="461"/>
      <c r="N2" s="461"/>
      <c r="P2" s="461" t="s">
        <v>53</v>
      </c>
      <c r="Q2" s="461"/>
      <c r="S2" s="72" t="s">
        <v>71</v>
      </c>
      <c r="U2" s="72" t="s">
        <v>122</v>
      </c>
      <c r="W2" s="36" t="s">
        <v>83</v>
      </c>
    </row>
    <row r="3" spans="1:23" ht="28.5" thickBot="1" x14ac:dyDescent="0.35">
      <c r="A3" s="73" t="s">
        <v>123</v>
      </c>
      <c r="B3" s="81" t="s">
        <v>123</v>
      </c>
      <c r="C3" s="81" t="s">
        <v>105</v>
      </c>
      <c r="E3" s="74" t="s">
        <v>49</v>
      </c>
      <c r="F3" s="74" t="s">
        <v>51</v>
      </c>
      <c r="H3" s="74" t="s">
        <v>54</v>
      </c>
      <c r="I3" s="74" t="s">
        <v>56</v>
      </c>
      <c r="K3" s="72" t="s">
        <v>124</v>
      </c>
      <c r="L3" s="72" t="s">
        <v>125</v>
      </c>
      <c r="M3" s="72" t="s">
        <v>126</v>
      </c>
      <c r="N3" s="72" t="s">
        <v>127</v>
      </c>
      <c r="P3" s="78" t="s">
        <v>49</v>
      </c>
      <c r="Q3" s="78" t="s">
        <v>128</v>
      </c>
      <c r="S3" s="73" t="s">
        <v>129</v>
      </c>
      <c r="U3" s="8" t="s">
        <v>130</v>
      </c>
      <c r="W3" s="26" t="s">
        <v>131</v>
      </c>
    </row>
    <row r="4" spans="1:23" ht="37.5" x14ac:dyDescent="0.25">
      <c r="A4" s="80" t="s">
        <v>132</v>
      </c>
      <c r="B4" s="83" t="s">
        <v>132</v>
      </c>
      <c r="C4" s="94" t="s">
        <v>133</v>
      </c>
      <c r="E4" s="73" t="s">
        <v>134</v>
      </c>
      <c r="F4" s="75">
        <v>0.25</v>
      </c>
      <c r="H4" s="73" t="s">
        <v>135</v>
      </c>
      <c r="I4" s="75">
        <v>0.25</v>
      </c>
      <c r="K4" s="131" t="s">
        <v>136</v>
      </c>
      <c r="L4" s="73" t="s">
        <v>137</v>
      </c>
      <c r="M4" s="73" t="s">
        <v>138</v>
      </c>
      <c r="N4" s="73" t="s">
        <v>139</v>
      </c>
      <c r="P4" s="73" t="s">
        <v>134</v>
      </c>
      <c r="Q4" s="101" t="s">
        <v>140</v>
      </c>
      <c r="S4" s="73" t="s">
        <v>141</v>
      </c>
      <c r="U4" s="8" t="s">
        <v>142</v>
      </c>
      <c r="W4" s="26" t="s">
        <v>143</v>
      </c>
    </row>
    <row r="5" spans="1:23" ht="63" thickBot="1" x14ac:dyDescent="0.3">
      <c r="A5" s="80" t="s">
        <v>144</v>
      </c>
      <c r="B5" s="87"/>
      <c r="C5" s="95"/>
      <c r="E5" s="73" t="s">
        <v>145</v>
      </c>
      <c r="F5" s="75">
        <v>0.15</v>
      </c>
      <c r="H5" s="73" t="s">
        <v>146</v>
      </c>
      <c r="I5" s="75">
        <v>0.15</v>
      </c>
      <c r="K5" s="131" t="s">
        <v>147</v>
      </c>
      <c r="L5" s="73" t="s">
        <v>148</v>
      </c>
      <c r="M5" s="73" t="s">
        <v>149</v>
      </c>
      <c r="N5" s="73" t="s">
        <v>150</v>
      </c>
      <c r="P5" s="73" t="s">
        <v>145</v>
      </c>
      <c r="Q5" s="101" t="s">
        <v>140</v>
      </c>
      <c r="S5" s="73" t="s">
        <v>151</v>
      </c>
      <c r="U5" s="8" t="s">
        <v>152</v>
      </c>
      <c r="W5" s="26" t="s">
        <v>153</v>
      </c>
    </row>
    <row r="6" spans="1:23" ht="28" x14ac:dyDescent="0.25">
      <c r="A6" s="80" t="s">
        <v>154</v>
      </c>
      <c r="B6" s="89" t="s">
        <v>144</v>
      </c>
      <c r="C6" s="96" t="s">
        <v>155</v>
      </c>
      <c r="E6" s="73" t="s">
        <v>156</v>
      </c>
      <c r="F6" s="75">
        <v>0.1</v>
      </c>
      <c r="H6" s="73"/>
      <c r="I6" s="73"/>
      <c r="K6" s="131" t="s">
        <v>157</v>
      </c>
      <c r="L6" s="73"/>
      <c r="M6" s="73"/>
      <c r="N6" s="73" t="s">
        <v>158</v>
      </c>
      <c r="P6" s="73" t="s">
        <v>156</v>
      </c>
      <c r="Q6" s="101" t="s">
        <v>159</v>
      </c>
      <c r="S6" s="73" t="s">
        <v>160</v>
      </c>
      <c r="U6" s="8" t="s">
        <v>161</v>
      </c>
      <c r="W6" s="73"/>
    </row>
    <row r="7" spans="1:23" ht="13" thickBot="1" x14ac:dyDescent="0.3">
      <c r="A7" s="80" t="s">
        <v>162</v>
      </c>
      <c r="B7" s="87"/>
      <c r="C7" s="95"/>
      <c r="E7" s="73"/>
      <c r="F7" s="75"/>
      <c r="P7" s="76"/>
      <c r="S7" s="73" t="s">
        <v>163</v>
      </c>
    </row>
    <row r="8" spans="1:23" x14ac:dyDescent="0.25">
      <c r="A8" s="80" t="s">
        <v>164</v>
      </c>
      <c r="B8" s="89" t="s">
        <v>154</v>
      </c>
      <c r="C8" s="96" t="s">
        <v>165</v>
      </c>
      <c r="S8" s="73"/>
    </row>
    <row r="9" spans="1:23" ht="25.5" thickBot="1" x14ac:dyDescent="0.3">
      <c r="A9" s="80" t="s">
        <v>166</v>
      </c>
      <c r="B9" s="91"/>
      <c r="C9" s="95"/>
    </row>
    <row r="10" spans="1:23" x14ac:dyDescent="0.25">
      <c r="A10" s="80" t="s">
        <v>167</v>
      </c>
      <c r="B10" s="89" t="s">
        <v>162</v>
      </c>
      <c r="C10" s="96" t="s">
        <v>168</v>
      </c>
    </row>
    <row r="11" spans="1:23" ht="14.25" customHeight="1" thickBot="1" x14ac:dyDescent="0.3">
      <c r="A11" s="82"/>
      <c r="B11" s="87"/>
      <c r="C11" s="95"/>
    </row>
    <row r="12" spans="1:23" ht="14.25" customHeight="1" x14ac:dyDescent="0.25">
      <c r="B12" s="89" t="s">
        <v>164</v>
      </c>
      <c r="C12" s="90" t="s">
        <v>133</v>
      </c>
    </row>
    <row r="13" spans="1:23" ht="14.25" customHeight="1" x14ac:dyDescent="0.25">
      <c r="A13" s="129" t="s">
        <v>110</v>
      </c>
      <c r="B13" s="86"/>
      <c r="C13" s="85" t="s">
        <v>155</v>
      </c>
    </row>
    <row r="14" spans="1:23" ht="14.25" customHeight="1" x14ac:dyDescent="0.25">
      <c r="A14" s="130" t="s">
        <v>116</v>
      </c>
      <c r="B14" s="84"/>
      <c r="C14" s="85" t="s">
        <v>165</v>
      </c>
    </row>
    <row r="15" spans="1:23" ht="14.25" customHeight="1" x14ac:dyDescent="0.25">
      <c r="A15" s="130" t="s">
        <v>169</v>
      </c>
      <c r="B15" s="84"/>
      <c r="C15" s="85" t="s">
        <v>168</v>
      </c>
    </row>
    <row r="16" spans="1:23" ht="14.25" customHeight="1" x14ac:dyDescent="0.25">
      <c r="A16" s="130" t="s">
        <v>170</v>
      </c>
      <c r="B16" s="84"/>
      <c r="C16" s="85" t="s">
        <v>171</v>
      </c>
    </row>
    <row r="17" spans="1:5" ht="14.25" customHeight="1" thickBot="1" x14ac:dyDescent="0.3">
      <c r="A17" s="130" t="s">
        <v>172</v>
      </c>
      <c r="B17" s="87"/>
      <c r="C17" s="88"/>
    </row>
    <row r="18" spans="1:5" x14ac:dyDescent="0.25">
      <c r="A18" s="130" t="s">
        <v>173</v>
      </c>
      <c r="B18" s="89" t="s">
        <v>166</v>
      </c>
      <c r="C18" s="90" t="s">
        <v>133</v>
      </c>
    </row>
    <row r="19" spans="1:5" ht="14.25" customHeight="1" x14ac:dyDescent="0.25">
      <c r="B19" s="84"/>
      <c r="C19" s="85" t="s">
        <v>155</v>
      </c>
    </row>
    <row r="20" spans="1:5" ht="14.25" customHeight="1" x14ac:dyDescent="0.25">
      <c r="B20" s="84"/>
      <c r="C20" s="85" t="s">
        <v>165</v>
      </c>
    </row>
    <row r="21" spans="1:5" ht="14.25" customHeight="1" x14ac:dyDescent="0.25">
      <c r="B21" s="84"/>
      <c r="C21" s="85" t="s">
        <v>168</v>
      </c>
    </row>
    <row r="22" spans="1:5" ht="14.25" customHeight="1" x14ac:dyDescent="0.25">
      <c r="B22" s="84"/>
      <c r="C22" s="85" t="s">
        <v>171</v>
      </c>
    </row>
    <row r="23" spans="1:5" ht="14.25" customHeight="1" thickBot="1" x14ac:dyDescent="0.3">
      <c r="B23" s="91"/>
      <c r="C23" s="92"/>
    </row>
    <row r="24" spans="1:5" ht="14.25" customHeight="1" x14ac:dyDescent="0.25">
      <c r="B24" s="89" t="s">
        <v>167</v>
      </c>
      <c r="C24" s="90" t="s">
        <v>171</v>
      </c>
    </row>
    <row r="25" spans="1:5" ht="14.25" customHeight="1" x14ac:dyDescent="0.25">
      <c r="B25" s="84"/>
      <c r="C25" s="85" t="s">
        <v>155</v>
      </c>
    </row>
    <row r="26" spans="1:5" ht="14.25" customHeight="1" thickBot="1" x14ac:dyDescent="0.3">
      <c r="B26" s="87"/>
      <c r="C26" s="88"/>
    </row>
    <row r="30" spans="1:5" ht="13" x14ac:dyDescent="0.25">
      <c r="A30" s="129"/>
      <c r="B30" s="129"/>
      <c r="C30" s="129"/>
      <c r="D30" s="129"/>
      <c r="E30" s="129"/>
    </row>
    <row r="31" spans="1:5" ht="13" x14ac:dyDescent="0.3">
      <c r="A31" s="71" t="s">
        <v>116</v>
      </c>
      <c r="B31" s="71" t="s">
        <v>169</v>
      </c>
      <c r="C31" s="71" t="s">
        <v>174</v>
      </c>
      <c r="D31" s="71" t="s">
        <v>175</v>
      </c>
      <c r="E31" s="71" t="s">
        <v>176</v>
      </c>
    </row>
    <row r="32" spans="1:5" ht="25" x14ac:dyDescent="0.25">
      <c r="A32" s="139" t="s">
        <v>177</v>
      </c>
      <c r="B32" s="71" t="s">
        <v>178</v>
      </c>
      <c r="C32" s="71" t="s">
        <v>179</v>
      </c>
      <c r="D32" s="71" t="s">
        <v>180</v>
      </c>
      <c r="E32" s="71" t="s">
        <v>180</v>
      </c>
    </row>
    <row r="33" spans="1:9" ht="25" x14ac:dyDescent="0.25">
      <c r="A33" s="139" t="s">
        <v>181</v>
      </c>
      <c r="B33" s="71" t="s">
        <v>117</v>
      </c>
      <c r="C33" s="71" t="s">
        <v>182</v>
      </c>
      <c r="D33" s="71" t="s">
        <v>183</v>
      </c>
      <c r="E33" s="71" t="s">
        <v>183</v>
      </c>
    </row>
    <row r="34" spans="1:9" ht="25" x14ac:dyDescent="0.25">
      <c r="A34" s="139" t="s">
        <v>184</v>
      </c>
      <c r="B34" s="71" t="s">
        <v>185</v>
      </c>
      <c r="C34" s="71" t="s">
        <v>186</v>
      </c>
      <c r="D34" s="71" t="s">
        <v>187</v>
      </c>
      <c r="E34" s="71" t="s">
        <v>187</v>
      </c>
    </row>
    <row r="35" spans="1:9" ht="25" x14ac:dyDescent="0.25">
      <c r="B35" s="71" t="s">
        <v>188</v>
      </c>
    </row>
    <row r="37" spans="1:9" ht="13" x14ac:dyDescent="0.3">
      <c r="H37" s="71" t="s">
        <v>106</v>
      </c>
      <c r="I37" s="71" t="s">
        <v>189</v>
      </c>
    </row>
    <row r="38" spans="1:9" ht="100" x14ac:dyDescent="0.25">
      <c r="A38" s="145" t="s">
        <v>190</v>
      </c>
      <c r="B38" s="145" t="s">
        <v>114</v>
      </c>
      <c r="C38" s="145" t="s">
        <v>165</v>
      </c>
      <c r="D38" s="145" t="s">
        <v>191</v>
      </c>
      <c r="E38" s="145" t="s">
        <v>171</v>
      </c>
      <c r="F38" s="145" t="s">
        <v>192</v>
      </c>
      <c r="H38" s="71" t="s">
        <v>190</v>
      </c>
      <c r="I38" s="71" t="s">
        <v>193</v>
      </c>
    </row>
    <row r="39" spans="1:9" ht="50" x14ac:dyDescent="0.25">
      <c r="A39" s="141" t="s">
        <v>194</v>
      </c>
      <c r="B39" s="142" t="s">
        <v>195</v>
      </c>
      <c r="C39" s="142" t="s">
        <v>196</v>
      </c>
      <c r="D39" s="141" t="s">
        <v>197</v>
      </c>
      <c r="E39" s="141" t="s">
        <v>198</v>
      </c>
      <c r="F39" s="143" t="s">
        <v>199</v>
      </c>
      <c r="H39" s="71" t="s">
        <v>114</v>
      </c>
      <c r="I39" s="71" t="s">
        <v>200</v>
      </c>
    </row>
    <row r="40" spans="1:9" ht="37.5" x14ac:dyDescent="0.25">
      <c r="A40" s="141" t="s">
        <v>201</v>
      </c>
      <c r="B40" s="142" t="s">
        <v>115</v>
      </c>
      <c r="C40" s="142" t="s">
        <v>202</v>
      </c>
      <c r="D40" s="144" t="s">
        <v>203</v>
      </c>
      <c r="E40" s="144" t="s">
        <v>204</v>
      </c>
      <c r="F40" s="141" t="s">
        <v>205</v>
      </c>
      <c r="H40" s="71" t="s">
        <v>165</v>
      </c>
      <c r="I40" s="71" t="s">
        <v>206</v>
      </c>
    </row>
    <row r="41" spans="1:9" ht="25" x14ac:dyDescent="0.25">
      <c r="A41" s="141" t="s">
        <v>207</v>
      </c>
      <c r="B41" s="142" t="s">
        <v>208</v>
      </c>
      <c r="C41" s="142" t="s">
        <v>209</v>
      </c>
      <c r="D41" s="144" t="s">
        <v>210</v>
      </c>
      <c r="E41" s="144" t="s">
        <v>211</v>
      </c>
      <c r="F41" s="144" t="s">
        <v>212</v>
      </c>
      <c r="H41" s="71" t="s">
        <v>191</v>
      </c>
      <c r="I41" s="71" t="s">
        <v>213</v>
      </c>
    </row>
    <row r="42" spans="1:9" ht="28" x14ac:dyDescent="0.25">
      <c r="A42" s="141" t="s">
        <v>214</v>
      </c>
      <c r="B42" s="142" t="s">
        <v>215</v>
      </c>
      <c r="C42" s="142" t="s">
        <v>216</v>
      </c>
      <c r="D42" s="144" t="s">
        <v>217</v>
      </c>
      <c r="E42" s="144" t="s">
        <v>218</v>
      </c>
      <c r="F42" s="144" t="s">
        <v>219</v>
      </c>
      <c r="H42" s="71" t="s">
        <v>171</v>
      </c>
      <c r="I42" s="71" t="s">
        <v>220</v>
      </c>
    </row>
    <row r="43" spans="1:9" ht="25.5" x14ac:dyDescent="0.3">
      <c r="A43" s="141" t="s">
        <v>221</v>
      </c>
      <c r="B43" s="140"/>
      <c r="C43" s="140"/>
      <c r="D43" s="144" t="s">
        <v>222</v>
      </c>
      <c r="E43" s="140"/>
      <c r="F43" s="140"/>
      <c r="H43" s="71" t="s">
        <v>192</v>
      </c>
      <c r="I43" s="71" t="s">
        <v>223</v>
      </c>
    </row>
    <row r="44" spans="1:9" ht="28" x14ac:dyDescent="0.3">
      <c r="A44" s="141" t="s">
        <v>224</v>
      </c>
      <c r="B44" s="140"/>
      <c r="C44" s="140"/>
      <c r="D44" s="140"/>
      <c r="E44" s="140"/>
      <c r="F44" s="140"/>
    </row>
    <row r="45" spans="1:9" ht="42" x14ac:dyDescent="0.3">
      <c r="A45" s="141" t="s">
        <v>225</v>
      </c>
      <c r="B45" s="140"/>
      <c r="C45" s="140"/>
      <c r="D45" s="140"/>
      <c r="E45" s="140"/>
      <c r="F45" s="140"/>
    </row>
    <row r="46" spans="1:9" ht="28" x14ac:dyDescent="0.3">
      <c r="A46" s="141" t="s">
        <v>226</v>
      </c>
      <c r="B46" s="140"/>
      <c r="C46" s="140"/>
      <c r="D46" s="140"/>
      <c r="E46" s="140"/>
      <c r="F46" s="140"/>
    </row>
    <row r="47" spans="1:9" ht="28" x14ac:dyDescent="0.3">
      <c r="A47" s="141" t="s">
        <v>227</v>
      </c>
      <c r="B47" s="140"/>
      <c r="C47" s="140"/>
      <c r="D47" s="140"/>
      <c r="E47" s="140"/>
      <c r="F47" s="140"/>
    </row>
    <row r="50" spans="1:4" x14ac:dyDescent="0.25">
      <c r="A50" s="456" t="s">
        <v>228</v>
      </c>
      <c r="B50" s="457"/>
      <c r="C50" s="147" t="s">
        <v>229</v>
      </c>
      <c r="D50" s="147" t="s">
        <v>230</v>
      </c>
    </row>
    <row r="51" spans="1:4" ht="14" x14ac:dyDescent="0.25">
      <c r="A51" s="464" t="s">
        <v>231</v>
      </c>
      <c r="B51" s="146" t="s">
        <v>134</v>
      </c>
      <c r="C51" s="148">
        <v>0.25</v>
      </c>
      <c r="D51" s="148" t="s">
        <v>140</v>
      </c>
    </row>
    <row r="52" spans="1:4" ht="14" x14ac:dyDescent="0.25">
      <c r="A52" s="465"/>
      <c r="B52" s="146" t="s">
        <v>145</v>
      </c>
      <c r="C52" s="148">
        <v>0.15</v>
      </c>
      <c r="D52" s="148" t="s">
        <v>140</v>
      </c>
    </row>
    <row r="53" spans="1:4" ht="14" x14ac:dyDescent="0.25">
      <c r="A53" s="466"/>
      <c r="B53" s="146" t="s">
        <v>156</v>
      </c>
      <c r="C53" s="148">
        <v>0.1</v>
      </c>
      <c r="D53" s="148" t="s">
        <v>159</v>
      </c>
    </row>
    <row r="54" spans="1:4" ht="14" x14ac:dyDescent="0.25">
      <c r="A54" s="146" t="s">
        <v>232</v>
      </c>
      <c r="B54" s="146" t="s">
        <v>135</v>
      </c>
      <c r="C54" s="148">
        <v>0.25</v>
      </c>
    </row>
    <row r="55" spans="1:4" ht="23" x14ac:dyDescent="0.25">
      <c r="A55" s="146" t="s">
        <v>233</v>
      </c>
      <c r="B55" s="146" t="s">
        <v>146</v>
      </c>
      <c r="C55" s="148">
        <v>0.15</v>
      </c>
    </row>
    <row r="58" spans="1:4" ht="14.5" x14ac:dyDescent="0.35">
      <c r="A58" t="s">
        <v>234</v>
      </c>
      <c r="B58"/>
      <c r="C58"/>
    </row>
    <row r="59" spans="1:4" x14ac:dyDescent="0.25">
      <c r="A59" s="456" t="s">
        <v>228</v>
      </c>
      <c r="B59" s="457"/>
      <c r="C59" s="149" t="s">
        <v>189</v>
      </c>
    </row>
    <row r="60" spans="1:4" ht="80.5" customHeight="1" x14ac:dyDescent="0.25">
      <c r="A60" s="458" t="s">
        <v>124</v>
      </c>
      <c r="B60" s="141" t="s">
        <v>136</v>
      </c>
      <c r="C60" s="141" t="s">
        <v>235</v>
      </c>
    </row>
    <row r="61" spans="1:4" ht="34.5" customHeight="1" x14ac:dyDescent="0.25">
      <c r="A61" s="459"/>
      <c r="B61" s="141" t="s">
        <v>147</v>
      </c>
      <c r="C61" s="141" t="s">
        <v>236</v>
      </c>
    </row>
    <row r="62" spans="1:4" ht="34.5" customHeight="1" x14ac:dyDescent="0.25">
      <c r="A62" s="460"/>
      <c r="B62" s="141" t="s">
        <v>157</v>
      </c>
      <c r="C62" s="141" t="s">
        <v>237</v>
      </c>
    </row>
    <row r="63" spans="1:4" ht="12.75" customHeight="1" x14ac:dyDescent="0.25">
      <c r="A63" s="141" t="s">
        <v>125</v>
      </c>
      <c r="B63" s="141" t="s">
        <v>238</v>
      </c>
      <c r="C63" s="141" t="s">
        <v>239</v>
      </c>
    </row>
    <row r="64" spans="1:4" ht="14" x14ac:dyDescent="0.25">
      <c r="A64" s="141"/>
      <c r="B64" s="141" t="s">
        <v>240</v>
      </c>
      <c r="C64" s="141"/>
    </row>
    <row r="65" spans="1:3" ht="14" x14ac:dyDescent="0.25">
      <c r="A65" s="141"/>
      <c r="B65" s="141" t="s">
        <v>241</v>
      </c>
      <c r="C65" s="141"/>
    </row>
    <row r="66" spans="1:3" ht="14" x14ac:dyDescent="0.25">
      <c r="A66" s="141"/>
      <c r="B66" s="141" t="s">
        <v>242</v>
      </c>
      <c r="C66" s="141"/>
    </row>
    <row r="67" spans="1:3" ht="14" x14ac:dyDescent="0.25">
      <c r="A67" s="141"/>
      <c r="B67" s="141" t="s">
        <v>243</v>
      </c>
      <c r="C67" s="141"/>
    </row>
    <row r="68" spans="1:3" ht="12.75" customHeight="1" x14ac:dyDescent="0.25">
      <c r="A68" s="141" t="s">
        <v>244</v>
      </c>
      <c r="B68" s="141" t="s">
        <v>138</v>
      </c>
      <c r="C68" s="141" t="s">
        <v>245</v>
      </c>
    </row>
    <row r="69" spans="1:3" ht="14" x14ac:dyDescent="0.25">
      <c r="A69" s="141"/>
      <c r="B69" s="141" t="s">
        <v>149</v>
      </c>
      <c r="C69" s="141"/>
    </row>
    <row r="70" spans="1:3" ht="25.5" x14ac:dyDescent="0.25">
      <c r="A70" s="141" t="s">
        <v>246</v>
      </c>
      <c r="B70" s="141" t="s">
        <v>139</v>
      </c>
      <c r="C70" s="141" t="s">
        <v>247</v>
      </c>
    </row>
    <row r="71" spans="1:3" ht="69" customHeight="1" x14ac:dyDescent="0.25">
      <c r="A71" s="141"/>
      <c r="B71" s="141" t="s">
        <v>248</v>
      </c>
      <c r="C71" s="141" t="s">
        <v>249</v>
      </c>
    </row>
    <row r="72" spans="1:3" ht="34.5" customHeight="1" x14ac:dyDescent="0.25">
      <c r="A72" s="141"/>
      <c r="B72" s="141" t="s">
        <v>158</v>
      </c>
      <c r="C72" s="141" t="s">
        <v>250</v>
      </c>
    </row>
  </sheetData>
  <sheetProtection formatCells="0" formatColumns="0" formatRows="0"/>
  <mergeCells count="9">
    <mergeCell ref="A59:B59"/>
    <mergeCell ref="A60:A62"/>
    <mergeCell ref="E2:I2"/>
    <mergeCell ref="P2:Q2"/>
    <mergeCell ref="E1:H1"/>
    <mergeCell ref="A1:B1"/>
    <mergeCell ref="K2:N2"/>
    <mergeCell ref="A50:B50"/>
    <mergeCell ref="A51:A53"/>
  </mergeCells>
  <pageMargins left="0.7" right="0.7" top="0.75" bottom="0.75" header="0.3" footer="0.3"/>
  <pageSetup orientation="portrait"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Y44"/>
  <sheetViews>
    <sheetView showGridLines="0" view="pageBreakPreview" zoomScale="90" zoomScaleNormal="55" zoomScaleSheetLayoutView="100" workbookViewId="0">
      <pane ySplit="9" topLeftCell="A30" activePane="bottomLeft" state="frozen"/>
      <selection activeCell="A11" sqref="A11"/>
      <selection pane="bottomLeft" activeCell="A11" sqref="A11"/>
    </sheetView>
  </sheetViews>
  <sheetFormatPr baseColWidth="10" defaultColWidth="14.453125" defaultRowHeight="14" x14ac:dyDescent="0.35"/>
  <cols>
    <col min="1" max="1" width="18.81640625" style="213" customWidth="1"/>
    <col min="2" max="2" width="57.1796875" style="7" customWidth="1"/>
    <col min="3" max="3" width="28.453125" style="7" customWidth="1"/>
    <col min="4" max="4" width="21.1796875" style="213" customWidth="1"/>
    <col min="5" max="5" width="14" style="246" customWidth="1"/>
    <col min="6" max="6" width="14.453125" style="213" customWidth="1"/>
    <col min="7" max="7" width="13.453125" style="246" customWidth="1"/>
    <col min="8" max="8" width="15" style="246" customWidth="1"/>
    <col min="9" max="9" width="10.453125" style="246" customWidth="1"/>
    <col min="10" max="10" width="22.453125" style="246" customWidth="1"/>
    <col min="11" max="11" width="19" style="246" customWidth="1"/>
    <col min="12" max="12" width="10.1796875" style="246" customWidth="1"/>
    <col min="13" max="13" width="9.453125" style="247" customWidth="1"/>
    <col min="14" max="14" width="11" style="247" bestFit="1" customWidth="1"/>
    <col min="15" max="15" width="8" style="213" customWidth="1"/>
    <col min="16" max="16" width="21.453125" style="213" customWidth="1"/>
    <col min="17" max="17" width="32.81640625" style="213" customWidth="1"/>
    <col min="18" max="18" width="9.453125" style="7" customWidth="1"/>
    <col min="19" max="19" width="8.81640625" style="7" customWidth="1"/>
    <col min="20" max="20" width="17.81640625" style="213" customWidth="1"/>
    <col min="21" max="21" width="5.453125" style="213" customWidth="1"/>
    <col min="22" max="22" width="14.1796875" style="213" bestFit="1" customWidth="1"/>
    <col min="23" max="23" width="14.81640625" style="213" bestFit="1" customWidth="1"/>
    <col min="24" max="24" width="24.1796875" style="213" customWidth="1"/>
    <col min="25" max="25" width="57.81640625" style="213" customWidth="1"/>
    <col min="26" max="29" width="24.1796875" style="213" customWidth="1"/>
    <col min="30" max="256" width="11.453125" style="213" customWidth="1"/>
    <col min="257" max="257" width="12.453125" style="213" customWidth="1"/>
    <col min="258" max="258" width="47" style="213" customWidth="1"/>
    <col min="259" max="259" width="35" style="213" customWidth="1"/>
    <col min="260" max="16384" width="14.453125" style="213"/>
  </cols>
  <sheetData>
    <row r="1" spans="1:25" ht="32.5" customHeight="1" x14ac:dyDescent="0.35">
      <c r="A1" s="343"/>
      <c r="B1" s="344"/>
      <c r="C1" s="349" t="s">
        <v>93</v>
      </c>
      <c r="D1" s="350"/>
      <c r="E1" s="350"/>
      <c r="F1" s="350"/>
      <c r="G1" s="350"/>
      <c r="H1" s="350"/>
      <c r="I1" s="351"/>
      <c r="J1" s="467" t="s">
        <v>94</v>
      </c>
      <c r="K1" s="468"/>
      <c r="L1" s="213"/>
      <c r="M1" s="213"/>
      <c r="N1" s="213"/>
      <c r="R1" s="213"/>
      <c r="S1" s="213"/>
    </row>
    <row r="2" spans="1:25" ht="26.15" customHeight="1" x14ac:dyDescent="0.35">
      <c r="A2" s="345"/>
      <c r="B2" s="346"/>
      <c r="C2" s="352"/>
      <c r="D2" s="353"/>
      <c r="E2" s="353"/>
      <c r="F2" s="353"/>
      <c r="G2" s="353"/>
      <c r="H2" s="353"/>
      <c r="I2" s="354"/>
      <c r="J2" s="214" t="s">
        <v>95</v>
      </c>
      <c r="K2" s="214" t="s">
        <v>96</v>
      </c>
      <c r="L2" s="213"/>
      <c r="M2" s="213"/>
      <c r="N2" s="213"/>
      <c r="R2" s="213"/>
      <c r="S2" s="213"/>
    </row>
    <row r="3" spans="1:25" ht="32.5" customHeight="1" x14ac:dyDescent="0.35">
      <c r="A3" s="347"/>
      <c r="B3" s="348"/>
      <c r="C3" s="355"/>
      <c r="D3" s="356"/>
      <c r="E3" s="356"/>
      <c r="F3" s="356"/>
      <c r="G3" s="356"/>
      <c r="H3" s="356"/>
      <c r="I3" s="357"/>
      <c r="J3" s="467" t="s">
        <v>97</v>
      </c>
      <c r="K3" s="468"/>
      <c r="L3" s="213"/>
      <c r="M3" s="213"/>
      <c r="N3" s="213"/>
      <c r="R3" s="213"/>
      <c r="S3" s="213"/>
    </row>
    <row r="4" spans="1:25" s="217" customFormat="1" ht="15.5" x14ac:dyDescent="0.25">
      <c r="A4" s="215"/>
      <c r="B4" s="216"/>
      <c r="C4" s="112"/>
      <c r="D4" s="25"/>
      <c r="E4" s="10"/>
      <c r="G4" s="218"/>
      <c r="H4" s="119"/>
      <c r="I4" s="10"/>
      <c r="J4" s="10"/>
      <c r="K4" s="10"/>
      <c r="L4" s="10"/>
      <c r="M4" s="109"/>
      <c r="N4" s="109"/>
      <c r="R4" s="219"/>
      <c r="S4" s="219"/>
    </row>
    <row r="5" spans="1:25" s="217" customFormat="1" ht="32.25" customHeight="1" x14ac:dyDescent="0.25">
      <c r="A5" s="9" t="s">
        <v>98</v>
      </c>
      <c r="B5" s="482" t="str">
        <f>'2 CONTEXTO E IDENTIFICACIÓN'!B5</f>
        <v>Región Administrativa y de Planeación Especial (RAP-E) Región Central</v>
      </c>
      <c r="C5" s="482"/>
      <c r="D5" s="482"/>
      <c r="E5" s="10"/>
      <c r="G5" s="326" t="str">
        <f>+'2 CONTEXTO E IDENTIFICACIÓN'!$E$6</f>
        <v xml:space="preserve">Vigencia: </v>
      </c>
      <c r="H5" s="327"/>
      <c r="I5" s="111" t="s">
        <v>103</v>
      </c>
      <c r="J5" s="327"/>
      <c r="K5" s="10"/>
      <c r="L5" s="10"/>
      <c r="M5" s="109"/>
      <c r="N5" s="109"/>
      <c r="R5" s="219"/>
      <c r="S5" s="219"/>
    </row>
    <row r="6" spans="1:25" s="217" customFormat="1" ht="14.5" thickBot="1" x14ac:dyDescent="0.3">
      <c r="A6" s="115"/>
      <c r="B6" s="371"/>
      <c r="C6" s="371"/>
      <c r="D6" s="371"/>
      <c r="E6" s="11"/>
      <c r="F6" s="11"/>
      <c r="R6" s="219"/>
      <c r="S6" s="219"/>
    </row>
    <row r="7" spans="1:25" s="217" customFormat="1" ht="14.5" thickBot="1" x14ac:dyDescent="0.3">
      <c r="A7" s="115"/>
      <c r="B7" s="114"/>
      <c r="C7" s="114"/>
      <c r="D7" s="114"/>
      <c r="E7" s="11"/>
      <c r="F7" s="11"/>
      <c r="G7" s="476" t="s">
        <v>251</v>
      </c>
      <c r="H7" s="477"/>
      <c r="I7" s="477"/>
      <c r="J7" s="477"/>
      <c r="K7" s="477"/>
      <c r="L7" s="477"/>
      <c r="M7" s="477"/>
      <c r="N7" s="478"/>
      <c r="R7" s="219"/>
      <c r="S7" s="219"/>
    </row>
    <row r="8" spans="1:25" s="115" customFormat="1" ht="14.25" customHeight="1" thickBot="1" x14ac:dyDescent="0.4">
      <c r="A8" s="479"/>
      <c r="B8" s="481"/>
      <c r="C8" s="476" t="s">
        <v>252</v>
      </c>
      <c r="D8" s="477"/>
      <c r="E8" s="477"/>
      <c r="F8" s="478"/>
      <c r="G8" s="479" t="s">
        <v>39</v>
      </c>
      <c r="H8" s="480"/>
      <c r="I8" s="481"/>
      <c r="J8" s="479" t="s">
        <v>41</v>
      </c>
      <c r="K8" s="480"/>
      <c r="L8" s="481"/>
      <c r="M8" s="479" t="s">
        <v>253</v>
      </c>
      <c r="N8" s="481"/>
      <c r="P8" s="472" t="s">
        <v>254</v>
      </c>
      <c r="Q8" s="473"/>
      <c r="R8" s="474"/>
      <c r="S8" s="474"/>
      <c r="T8" s="475"/>
      <c r="V8" s="469" t="s">
        <v>255</v>
      </c>
      <c r="W8" s="470"/>
      <c r="X8" s="470"/>
      <c r="Y8" s="471"/>
    </row>
    <row r="9" spans="1:25" s="227" customFormat="1" ht="42" x14ac:dyDescent="0.35">
      <c r="A9" s="220" t="s">
        <v>256</v>
      </c>
      <c r="B9" s="158" t="s">
        <v>257</v>
      </c>
      <c r="C9" s="220" t="s">
        <v>37</v>
      </c>
      <c r="D9" s="160" t="s">
        <v>258</v>
      </c>
      <c r="E9" s="221" t="s">
        <v>259</v>
      </c>
      <c r="F9" s="222" t="s">
        <v>260</v>
      </c>
      <c r="G9" s="223" t="s">
        <v>39</v>
      </c>
      <c r="H9" s="224" t="s">
        <v>261</v>
      </c>
      <c r="I9" s="225" t="s">
        <v>262</v>
      </c>
      <c r="J9" s="223" t="s">
        <v>41</v>
      </c>
      <c r="K9" s="224" t="s">
        <v>261</v>
      </c>
      <c r="L9" s="225" t="s">
        <v>262</v>
      </c>
      <c r="M9" s="223" t="s">
        <v>263</v>
      </c>
      <c r="N9" s="226" t="s">
        <v>264</v>
      </c>
      <c r="P9" s="12" t="s">
        <v>262</v>
      </c>
      <c r="Q9" s="13" t="s">
        <v>258</v>
      </c>
      <c r="R9" s="97" t="s">
        <v>265</v>
      </c>
      <c r="S9" s="97" t="s">
        <v>266</v>
      </c>
      <c r="T9" s="14" t="s">
        <v>140</v>
      </c>
      <c r="V9" s="12" t="s">
        <v>262</v>
      </c>
      <c r="W9" s="13" t="s">
        <v>267</v>
      </c>
      <c r="X9" s="13" t="s">
        <v>268</v>
      </c>
      <c r="Y9" s="14" t="s">
        <v>41</v>
      </c>
    </row>
    <row r="10" spans="1:25" ht="93" customHeight="1" x14ac:dyDescent="0.35">
      <c r="A10" s="15" t="str">
        <f>'2 CONTEXTO E IDENTIFICACIÓN'!A10</f>
        <v>R1 ADMINISTRACIÓN DEL SISTEMA DE GESTIÓN</v>
      </c>
      <c r="B10" s="105" t="str">
        <f>+'2 CONTEXTO E IDENTIFICACIÓN'!J10</f>
        <v>Posibilidad de afectación reputacional por la no actualización de documentos del SIG a causa de carencia de una cultura organanizacional  de mejora continua</v>
      </c>
      <c r="C10" s="106">
        <v>1</v>
      </c>
      <c r="D10" s="99" t="str">
        <f t="shared" ref="D10:D44" si="0">+IF(C10="","",IF(C10&lt;=$S$10,$Q$10,IF(C10&lt;=$S$11,$Q$11,IF(C10&lt;=$S$12,$Q$12,IF(C10&lt;=$S$13,$Q$13,IF(C10&gt;=$R$14,$Q$14,""))))))</f>
        <v>La actividad que conlleva el riesgo se ejecuta como máximos 2 veces por año</v>
      </c>
      <c r="E10" s="228">
        <f t="shared" ref="E10:E44" si="1">+IF(D10="","",IF(D10=$Q$10,$T$10,IF(D10=$Q$11,$T$11,IF(D10=$Q$12,$T$12,IF(D10=$Q$13,$T$13,IF(D10=$Q$14,$T$14))))))</f>
        <v>0.2</v>
      </c>
      <c r="F10" s="229" t="str">
        <f t="shared" ref="F10:F44" si="2">+IF(D10="","",IF(D10=$Q$10,$P$10,IF(D10=$Q$11,$P$11,IF(D10=$Q$12,$P$12,IF(D10=$Q$13,$P$13,IF(D10=$Q$14,$P$14))))))</f>
        <v>Muy Baja</v>
      </c>
      <c r="G10" s="230" t="s">
        <v>269</v>
      </c>
      <c r="H10" s="231">
        <f>+IF(G10="","",IF(G10="N/A","",IF(OR(G10=$X$10,G10=$Y$10),$W$10,IF(OR(G10=$X$11,G10=$Y$11),$W$11,IF(OR(G10=$X$12,G10=$Y$12),$W$12,IF(OR(G10=$X$13,G10=$Y$13),$W$13,IF(OR(G10=$X$14,G10=$Y$14),$W$14)))))))</f>
        <v>0.4</v>
      </c>
      <c r="I10" s="232" t="str">
        <f t="shared" ref="I10:I44" si="3">+IF(G10="","",IF(G10="N/A","",IF(OR(G10=$X$10,G10=$Y$10),$V$10,IF(OR(G10=$X$11,G10=$Y$11),$V$11,IF(OR(G10=$X$12,G10=$Y$12),$V$12,IF(OR(G10=$X$13,G10=$Y$13),$V$13,IF(OR(G10=$X$14,G10=$Y$14),$V$14)))))))</f>
        <v>Menor</v>
      </c>
      <c r="J10" s="230" t="s">
        <v>270</v>
      </c>
      <c r="K10" s="231">
        <f t="shared" ref="K10:K44" si="4">+IF(J10="","",IF(J10="N/A","",IF(OR(J10=$X$10,J10=$Y$10),$W$10,IF(OR(J10=$X$11,J10=$Y$11),$W$11,IF(OR(J10=$X$12,J10=$Y$12),$W$12,IF(OR(J10=$X$13,J10=$Y$13),$W$13,IF(OR(J10=$X$14,J10=$Y$14),$W$14)))))))</f>
        <v>0.2</v>
      </c>
      <c r="L10" s="232" t="str">
        <f t="shared" ref="L10:L44" si="5">+IF(J10="","",IF(J10="N/A","",IF(OR(J10=$X$10,J10=$Y$10),$V$10,IF(OR(J10=$X$11,J10=$Y$11),$V$11,IF(OR(J10=$X$12,J10=$Y$12),$V$12,IF(OR(J10=$X$13,J10=$Y$13),$V$13,IF(OR(J10=$X$14,J10=$Y$14),$V$14)))))))</f>
        <v>Leve</v>
      </c>
      <c r="M10" s="233">
        <f>+IF(H10="",K10,IF(K10="",H10,IF(H10&gt;K10,H10,K10)))</f>
        <v>0.4</v>
      </c>
      <c r="N10" s="234" t="str">
        <f>+IF(M10="","",IF(M10=$W$10,$V$10,IF(M10=$W$11,$V$11,IF(M10=$W$12,$V$12,IF(M10=$W$13,$V$13,IF(M10=$W$14,$V$14))))))</f>
        <v>Menor</v>
      </c>
      <c r="P10" s="132" t="s">
        <v>271</v>
      </c>
      <c r="Q10" s="16" t="s">
        <v>272</v>
      </c>
      <c r="R10" s="98">
        <v>0</v>
      </c>
      <c r="S10" s="98">
        <v>2</v>
      </c>
      <c r="T10" s="17">
        <v>0.2</v>
      </c>
      <c r="V10" s="132" t="s">
        <v>273</v>
      </c>
      <c r="W10" s="18">
        <v>0.2</v>
      </c>
      <c r="X10" s="16" t="s">
        <v>274</v>
      </c>
      <c r="Y10" s="19" t="s">
        <v>270</v>
      </c>
    </row>
    <row r="11" spans="1:25" ht="93" customHeight="1" x14ac:dyDescent="0.35">
      <c r="A11" s="15" t="str">
        <f>'2 CONTEXTO E IDENTIFICACIÓN'!A11</f>
        <v>R2 ADMINISTRACIÓN DEL SISTEMA DE GESTIÓN</v>
      </c>
      <c r="B11" s="105" t="str">
        <f>+'2 CONTEXTO E IDENTIFICACIÓN'!J11</f>
        <v>Posibilidad de pérdida económica y reputacional por manipulación o alteración intencional de información registrada en el SIG para ocultar incumplimientos o errores a causa de temor a consecuencias disciplinarias o legales</v>
      </c>
      <c r="C11" s="107">
        <v>50</v>
      </c>
      <c r="D11" s="99" t="str">
        <f t="shared" si="0"/>
        <v>La actividad que conlleva el riesgo se ejecuta de 24 a 500 veces por año</v>
      </c>
      <c r="E11" s="228">
        <f t="shared" si="1"/>
        <v>0.6</v>
      </c>
      <c r="F11" s="229" t="str">
        <f t="shared" si="2"/>
        <v>Media</v>
      </c>
      <c r="G11" s="230" t="s">
        <v>274</v>
      </c>
      <c r="H11" s="231">
        <f t="shared" ref="H11:H44" si="6">+IF(G11="","",IF(G11="N/A","",IF(OR(G11=$X$10,G11=$Y$10),$W$10,IF(OR(G11=$X$11,G11=$Y$11),$W$11,IF(OR(G11=$X$12,G11=$Y$12),$W$12,IF(OR(G11=$X$13,G11=$Y$13),$W$13,IF(OR(G11=$X$14,G11=$Y$14),$W$14)))))))</f>
        <v>0.2</v>
      </c>
      <c r="I11" s="232" t="str">
        <f t="shared" si="3"/>
        <v>Leve</v>
      </c>
      <c r="J11" s="230" t="s">
        <v>278</v>
      </c>
      <c r="K11" s="231">
        <f t="shared" si="4"/>
        <v>0.4</v>
      </c>
      <c r="L11" s="232" t="str">
        <f t="shared" si="5"/>
        <v>Menor</v>
      </c>
      <c r="M11" s="233">
        <f>+IF(H11="",K11,IF(K11="",H11,IF(H11&gt;K11,H11,K11)))</f>
        <v>0.4</v>
      </c>
      <c r="N11" s="234" t="str">
        <f t="shared" ref="N11:N44" si="7">+IF(M11="","",IF(M11=$W$10,$V$10,IF(M11=$W$11,$V$11,IF(M11=$W$12,$V$12,IF(M11=$W$13,$V$13,IF(M11=$W$14,$V$14))))))</f>
        <v>Menor</v>
      </c>
      <c r="P11" s="133" t="s">
        <v>275</v>
      </c>
      <c r="Q11" s="20" t="s">
        <v>276</v>
      </c>
      <c r="R11" s="98">
        <v>3</v>
      </c>
      <c r="S11" s="98">
        <v>24</v>
      </c>
      <c r="T11" s="17">
        <v>0.4</v>
      </c>
      <c r="V11" s="133" t="s">
        <v>277</v>
      </c>
      <c r="W11" s="18">
        <v>0.4</v>
      </c>
      <c r="X11" s="20" t="s">
        <v>269</v>
      </c>
      <c r="Y11" s="21" t="s">
        <v>278</v>
      </c>
    </row>
    <row r="12" spans="1:25" ht="93" customHeight="1" x14ac:dyDescent="0.35">
      <c r="A12" s="15" t="str">
        <f>'2 CONTEXTO E IDENTIFICACIÓN'!A12</f>
        <v>R3 GESTIÓN DEL TALENTO HUMANO</v>
      </c>
      <c r="B12" s="105" t="str">
        <f>+'2 CONTEXTO E IDENTIFICACIÓN'!J12</f>
        <v>Posibilidad de afectación económica y reputacional por nombramientos en encargo o en provisionalidad a causa de incumplimiento de requisitos o de la norma</v>
      </c>
      <c r="C12" s="107">
        <v>8</v>
      </c>
      <c r="D12" s="99" t="str">
        <f t="shared" si="0"/>
        <v>La actividad que conlleva el riesgo se ejecuta de 3 a 24 veces por año</v>
      </c>
      <c r="E12" s="228">
        <f t="shared" si="1"/>
        <v>0.4</v>
      </c>
      <c r="F12" s="229" t="str">
        <f t="shared" si="2"/>
        <v>Baja</v>
      </c>
      <c r="G12" s="230" t="s">
        <v>282</v>
      </c>
      <c r="H12" s="231">
        <f t="shared" si="6"/>
        <v>0.6</v>
      </c>
      <c r="I12" s="232" t="str">
        <f t="shared" si="3"/>
        <v>Moderado</v>
      </c>
      <c r="J12" s="230" t="s">
        <v>288</v>
      </c>
      <c r="K12" s="231">
        <f t="shared" si="4"/>
        <v>0.8</v>
      </c>
      <c r="L12" s="232" t="str">
        <f t="shared" si="5"/>
        <v>Mayor</v>
      </c>
      <c r="M12" s="233">
        <f t="shared" ref="M12:M44" si="8">+IF(H12="",K12,IF(K12="",H12,IF(H12&gt;K12,H12,K12)))</f>
        <v>0.8</v>
      </c>
      <c r="N12" s="234" t="str">
        <f t="shared" si="7"/>
        <v>Mayor</v>
      </c>
      <c r="P12" s="134" t="s">
        <v>279</v>
      </c>
      <c r="Q12" s="20" t="s">
        <v>280</v>
      </c>
      <c r="R12" s="98">
        <v>25</v>
      </c>
      <c r="S12" s="98">
        <v>500</v>
      </c>
      <c r="T12" s="17">
        <v>0.6</v>
      </c>
      <c r="V12" s="134" t="s">
        <v>281</v>
      </c>
      <c r="W12" s="18">
        <v>0.6</v>
      </c>
      <c r="X12" s="20" t="s">
        <v>282</v>
      </c>
      <c r="Y12" s="21" t="s">
        <v>283</v>
      </c>
    </row>
    <row r="13" spans="1:25" ht="93" customHeight="1" x14ac:dyDescent="0.35">
      <c r="A13" s="15" t="str">
        <f>'2 CONTEXTO E IDENTIFICACIÓN'!A13</f>
        <v>R4 GESTIÓN DEL TALENTO HUMANO</v>
      </c>
      <c r="B13" s="105" t="str">
        <f>+'2 CONTEXTO E IDENTIFICACIÓN'!J13</f>
        <v>Posibilidad de pérdida económica y reputacional por manipulación o falsificación de documentos laborales (hojas de vida, certificados, incapacidades) a causa de falta de verificación</v>
      </c>
      <c r="C13" s="107">
        <v>5</v>
      </c>
      <c r="D13" s="99" t="str">
        <f t="shared" si="0"/>
        <v>La actividad que conlleva el riesgo se ejecuta de 3 a 24 veces por año</v>
      </c>
      <c r="E13" s="228">
        <f t="shared" si="1"/>
        <v>0.4</v>
      </c>
      <c r="F13" s="229" t="str">
        <f t="shared" si="2"/>
        <v>Baja</v>
      </c>
      <c r="G13" s="230" t="s">
        <v>269</v>
      </c>
      <c r="H13" s="231">
        <f t="shared" si="6"/>
        <v>0.4</v>
      </c>
      <c r="I13" s="232" t="str">
        <f t="shared" si="3"/>
        <v>Menor</v>
      </c>
      <c r="J13" s="230" t="s">
        <v>283</v>
      </c>
      <c r="K13" s="231">
        <f t="shared" si="4"/>
        <v>0.6</v>
      </c>
      <c r="L13" s="232" t="str">
        <f t="shared" si="5"/>
        <v>Moderado</v>
      </c>
      <c r="M13" s="233">
        <f t="shared" si="8"/>
        <v>0.6</v>
      </c>
      <c r="N13" s="234" t="str">
        <f t="shared" si="7"/>
        <v>Moderado</v>
      </c>
      <c r="P13" s="22" t="s">
        <v>284</v>
      </c>
      <c r="Q13" s="20" t="s">
        <v>285</v>
      </c>
      <c r="R13" s="98">
        <v>5001</v>
      </c>
      <c r="S13" s="98">
        <v>5000</v>
      </c>
      <c r="T13" s="17">
        <v>0.8</v>
      </c>
      <c r="V13" s="22" t="s">
        <v>286</v>
      </c>
      <c r="W13" s="18">
        <v>0.8</v>
      </c>
      <c r="X13" s="20" t="s">
        <v>287</v>
      </c>
      <c r="Y13" s="21" t="s">
        <v>288</v>
      </c>
    </row>
    <row r="14" spans="1:25" ht="93" customHeight="1" x14ac:dyDescent="0.35">
      <c r="A14" s="15" t="str">
        <f>'2 CONTEXTO E IDENTIFICACIÓN'!A14</f>
        <v>R5 GESTIÓN DE TALENTO HUMANO</v>
      </c>
      <c r="B14" s="105" t="str">
        <f>+'2 CONTEXTO E IDENTIFICACIÓN'!J14</f>
        <v>Posibilidad de afectación económica y reputacional por inconformismo de los funcionarios y contratistas a causa de largas jornadas laborales</v>
      </c>
      <c r="C14" s="107">
        <v>20</v>
      </c>
      <c r="D14" s="99" t="str">
        <f t="shared" si="0"/>
        <v>La actividad que conlleva el riesgo se ejecuta de 3 a 24 veces por año</v>
      </c>
      <c r="E14" s="228">
        <f t="shared" si="1"/>
        <v>0.4</v>
      </c>
      <c r="F14" s="229" t="str">
        <f t="shared" si="2"/>
        <v>Baja</v>
      </c>
      <c r="G14" s="230" t="s">
        <v>269</v>
      </c>
      <c r="H14" s="231">
        <f t="shared" si="6"/>
        <v>0.4</v>
      </c>
      <c r="I14" s="232" t="str">
        <f t="shared" si="3"/>
        <v>Menor</v>
      </c>
      <c r="J14" s="230" t="s">
        <v>278</v>
      </c>
      <c r="K14" s="231">
        <f t="shared" si="4"/>
        <v>0.4</v>
      </c>
      <c r="L14" s="232" t="str">
        <f t="shared" si="5"/>
        <v>Menor</v>
      </c>
      <c r="M14" s="233">
        <f t="shared" si="8"/>
        <v>0.4</v>
      </c>
      <c r="N14" s="234" t="str">
        <f t="shared" si="7"/>
        <v>Menor</v>
      </c>
      <c r="P14" s="135" t="s">
        <v>289</v>
      </c>
      <c r="Q14" s="20" t="s">
        <v>290</v>
      </c>
      <c r="R14" s="98">
        <v>5001</v>
      </c>
      <c r="S14" s="98"/>
      <c r="T14" s="17">
        <v>1</v>
      </c>
      <c r="V14" s="135" t="s">
        <v>291</v>
      </c>
      <c r="W14" s="18">
        <v>1</v>
      </c>
      <c r="X14" s="20" t="s">
        <v>292</v>
      </c>
      <c r="Y14" s="21" t="s">
        <v>293</v>
      </c>
    </row>
    <row r="15" spans="1:25" ht="93" customHeight="1" thickBot="1" x14ac:dyDescent="0.4">
      <c r="A15" s="15" t="str">
        <f>'2 CONTEXTO E IDENTIFICACIÓN'!A15</f>
        <v>R6 GESTIÓN DE BIENES Y SERVICIOS</v>
      </c>
      <c r="B15" s="105" t="str">
        <f>+'2 CONTEXTO E IDENTIFICACIÓN'!J15</f>
        <v>Posibilidad de afectación económica y reputacional por perdida o deterioro de bienes y elementos a causa de  deficiencia en la capacitación del personal en manejo de bienes</v>
      </c>
      <c r="C15" s="107">
        <v>20</v>
      </c>
      <c r="D15" s="99" t="str">
        <f t="shared" si="0"/>
        <v>La actividad que conlleva el riesgo se ejecuta de 3 a 24 veces por año</v>
      </c>
      <c r="E15" s="228">
        <f t="shared" si="1"/>
        <v>0.4</v>
      </c>
      <c r="F15" s="229" t="str">
        <f t="shared" si="2"/>
        <v>Baja</v>
      </c>
      <c r="G15" s="230" t="s">
        <v>269</v>
      </c>
      <c r="H15" s="231">
        <f t="shared" si="6"/>
        <v>0.4</v>
      </c>
      <c r="I15" s="232" t="str">
        <f t="shared" si="3"/>
        <v>Menor</v>
      </c>
      <c r="J15" s="230" t="s">
        <v>278</v>
      </c>
      <c r="K15" s="231">
        <f t="shared" si="4"/>
        <v>0.4</v>
      </c>
      <c r="L15" s="232" t="str">
        <f t="shared" si="5"/>
        <v>Menor</v>
      </c>
      <c r="M15" s="233">
        <f t="shared" si="8"/>
        <v>0.4</v>
      </c>
      <c r="N15" s="234" t="str">
        <f t="shared" si="7"/>
        <v>Menor</v>
      </c>
      <c r="P15" s="235"/>
      <c r="Q15" s="236"/>
      <c r="R15" s="237"/>
      <c r="S15" s="237"/>
      <c r="T15" s="238"/>
      <c r="V15" s="235"/>
      <c r="W15" s="236"/>
      <c r="X15" s="236" t="s">
        <v>294</v>
      </c>
      <c r="Y15" s="238" t="s">
        <v>294</v>
      </c>
    </row>
    <row r="16" spans="1:25" ht="93" customHeight="1" x14ac:dyDescent="0.35">
      <c r="A16" s="15" t="str">
        <f>'2 CONTEXTO E IDENTIFICACIÓN'!A16</f>
        <v>R7 DEFENSA JURÍDICA</v>
      </c>
      <c r="B16" s="105" t="str">
        <f>+'2 CONTEXTO E IDENTIFICACIÓN'!J16</f>
        <v xml:space="preserve">Posibilidad de afectación económica y reputacional por  fallos condenatorios en contra de la entidad a causa de soporte inadecuado de la información por parte de los colaboraldores de la entidad
</v>
      </c>
      <c r="C16" s="107">
        <v>4</v>
      </c>
      <c r="D16" s="99" t="str">
        <f t="shared" si="0"/>
        <v>La actividad que conlleva el riesgo se ejecuta de 3 a 24 veces por año</v>
      </c>
      <c r="E16" s="228">
        <f t="shared" si="1"/>
        <v>0.4</v>
      </c>
      <c r="F16" s="229" t="str">
        <f t="shared" si="2"/>
        <v>Baja</v>
      </c>
      <c r="G16" s="230" t="s">
        <v>269</v>
      </c>
      <c r="H16" s="231">
        <f t="shared" si="6"/>
        <v>0.4</v>
      </c>
      <c r="I16" s="232" t="str">
        <f t="shared" si="3"/>
        <v>Menor</v>
      </c>
      <c r="J16" s="230" t="s">
        <v>288</v>
      </c>
      <c r="K16" s="231">
        <f t="shared" si="4"/>
        <v>0.8</v>
      </c>
      <c r="L16" s="232" t="str">
        <f t="shared" si="5"/>
        <v>Mayor</v>
      </c>
      <c r="M16" s="233">
        <f t="shared" si="8"/>
        <v>0.8</v>
      </c>
      <c r="N16" s="234" t="str">
        <f t="shared" si="7"/>
        <v>Mayor</v>
      </c>
    </row>
    <row r="17" spans="1:14" ht="93" customHeight="1" x14ac:dyDescent="0.35">
      <c r="A17" s="15" t="str">
        <f>'2 CONTEXTO E IDENTIFICACIÓN'!A17</f>
        <v>R8 GESTIÓN CONTRACTUAL</v>
      </c>
      <c r="B17" s="105" t="str">
        <f>+'2 CONTEXTO E IDENTIFICACIÓN'!J17</f>
        <v>Posibilidad de pérdida reputacional por recibir o solicitar cualquier dádiva para adjudicar o celebrar un contrato a causa de ínteres particular</v>
      </c>
      <c r="C17" s="107">
        <v>107</v>
      </c>
      <c r="D17" s="99" t="str">
        <f t="shared" si="0"/>
        <v>La actividad que conlleva el riesgo se ejecuta de 24 a 500 veces por año</v>
      </c>
      <c r="E17" s="228">
        <f t="shared" si="1"/>
        <v>0.6</v>
      </c>
      <c r="F17" s="229" t="str">
        <f t="shared" si="2"/>
        <v>Media</v>
      </c>
      <c r="G17" s="230" t="s">
        <v>292</v>
      </c>
      <c r="H17" s="231">
        <f t="shared" si="6"/>
        <v>1</v>
      </c>
      <c r="I17" s="232" t="str">
        <f t="shared" si="3"/>
        <v>Catastrófico</v>
      </c>
      <c r="J17" s="230" t="s">
        <v>288</v>
      </c>
      <c r="K17" s="231">
        <f t="shared" si="4"/>
        <v>0.8</v>
      </c>
      <c r="L17" s="232" t="str">
        <f t="shared" si="5"/>
        <v>Mayor</v>
      </c>
      <c r="M17" s="233">
        <f t="shared" si="8"/>
        <v>1</v>
      </c>
      <c r="N17" s="234" t="str">
        <f t="shared" si="7"/>
        <v>Catastrófico</v>
      </c>
    </row>
    <row r="18" spans="1:14" ht="93" customHeight="1" x14ac:dyDescent="0.35">
      <c r="A18" s="15" t="str">
        <f>'2 CONTEXTO E IDENTIFICACIÓN'!A18</f>
        <v>R9 GESTIÓN CONTRACTUAL</v>
      </c>
      <c r="B18" s="105" t="str">
        <f>+'2 CONTEXTO E IDENTIFICACIÓN'!J18</f>
        <v>Posibilidad de afectación económica y reputacional por deficiencias en los procedimientos internos que no permiten adelantar oportunamente los procesos de contratación a causa de falta de planeación</v>
      </c>
      <c r="C18" s="107">
        <v>107</v>
      </c>
      <c r="D18" s="99" t="str">
        <f t="shared" si="0"/>
        <v>La actividad que conlleva el riesgo se ejecuta de 24 a 500 veces por año</v>
      </c>
      <c r="E18" s="228">
        <f t="shared" si="1"/>
        <v>0.6</v>
      </c>
      <c r="F18" s="229" t="str">
        <f t="shared" si="2"/>
        <v>Media</v>
      </c>
      <c r="G18" s="230" t="s">
        <v>292</v>
      </c>
      <c r="H18" s="231">
        <f t="shared" si="6"/>
        <v>1</v>
      </c>
      <c r="I18" s="232" t="str">
        <f t="shared" si="3"/>
        <v>Catastrófico</v>
      </c>
      <c r="J18" s="230" t="s">
        <v>278</v>
      </c>
      <c r="K18" s="231">
        <f t="shared" si="4"/>
        <v>0.4</v>
      </c>
      <c r="L18" s="232" t="str">
        <f t="shared" si="5"/>
        <v>Menor</v>
      </c>
      <c r="M18" s="233">
        <f t="shared" si="8"/>
        <v>1</v>
      </c>
      <c r="N18" s="234" t="str">
        <f t="shared" si="7"/>
        <v>Catastrófico</v>
      </c>
    </row>
    <row r="19" spans="1:14" ht="93" customHeight="1" x14ac:dyDescent="0.35">
      <c r="A19" s="15" t="str">
        <f>'2 CONTEXTO E IDENTIFICACIÓN'!A19</f>
        <v>R10 GESTIÓN DOCUMENTAL Y ATENCIÓN AL CIUDADANO</v>
      </c>
      <c r="B19" s="105" t="str">
        <f>+'2 CONTEXTO E IDENTIFICACIÓN'!J19</f>
        <v>Posibilidad de afectación económica y reputacional porAlteración de la información contenida en Tipos Documentales de Unidades Documentales que reposan en Archivo Central a causa de Desconocimiento en el diligenciamiento adeciado de tipolgías documentales.</v>
      </c>
      <c r="C19" s="107">
        <v>120</v>
      </c>
      <c r="D19" s="99" t="str">
        <f t="shared" si="0"/>
        <v>La actividad que conlleva el riesgo se ejecuta de 24 a 500 veces por año</v>
      </c>
      <c r="E19" s="228">
        <f t="shared" si="1"/>
        <v>0.6</v>
      </c>
      <c r="F19" s="229" t="str">
        <f t="shared" si="2"/>
        <v>Media</v>
      </c>
      <c r="G19" s="230" t="s">
        <v>274</v>
      </c>
      <c r="H19" s="231">
        <f t="shared" si="6"/>
        <v>0.2</v>
      </c>
      <c r="I19" s="232" t="str">
        <f t="shared" si="3"/>
        <v>Leve</v>
      </c>
      <c r="J19" s="230" t="s">
        <v>270</v>
      </c>
      <c r="K19" s="231">
        <f t="shared" si="4"/>
        <v>0.2</v>
      </c>
      <c r="L19" s="232" t="str">
        <f t="shared" si="5"/>
        <v>Leve</v>
      </c>
      <c r="M19" s="233">
        <f t="shared" si="8"/>
        <v>0.2</v>
      </c>
      <c r="N19" s="234" t="str">
        <f t="shared" si="7"/>
        <v>Leve</v>
      </c>
    </row>
    <row r="20" spans="1:14" ht="93" customHeight="1" x14ac:dyDescent="0.35">
      <c r="A20" s="15" t="str">
        <f>'2 CONTEXTO E IDENTIFICACIÓN'!A20</f>
        <v>R11 RELACIONAMIENTO INSTITUCIONAL</v>
      </c>
      <c r="B20" s="105" t="str">
        <f>+'2 CONTEXTO E IDENTIFICACIÓN'!J20</f>
        <v>Posibilidad de pérdida reputacional por uso indebido de los canales oficiales de comunicación a causa de intereses personales o políticos</v>
      </c>
      <c r="C20" s="107">
        <v>200</v>
      </c>
      <c r="D20" s="99" t="str">
        <f t="shared" si="0"/>
        <v>La actividad que conlleva el riesgo se ejecuta de 24 a 500 veces por año</v>
      </c>
      <c r="E20" s="228">
        <f t="shared" si="1"/>
        <v>0.6</v>
      </c>
      <c r="F20" s="229" t="str">
        <f t="shared" si="2"/>
        <v>Media</v>
      </c>
      <c r="G20" s="230"/>
      <c r="H20" s="231" t="str">
        <f t="shared" si="6"/>
        <v/>
      </c>
      <c r="I20" s="232" t="str">
        <f t="shared" si="3"/>
        <v/>
      </c>
      <c r="J20" s="230" t="s">
        <v>283</v>
      </c>
      <c r="K20" s="231">
        <f t="shared" si="4"/>
        <v>0.6</v>
      </c>
      <c r="L20" s="232" t="str">
        <f t="shared" si="5"/>
        <v>Moderado</v>
      </c>
      <c r="M20" s="233">
        <f t="shared" si="8"/>
        <v>0.6</v>
      </c>
      <c r="N20" s="234" t="str">
        <f t="shared" si="7"/>
        <v>Moderado</v>
      </c>
    </row>
    <row r="21" spans="1:14" ht="93" customHeight="1" x14ac:dyDescent="0.35">
      <c r="A21" s="15" t="str">
        <f>'2 CONTEXTO E IDENTIFICACIÓN'!A21</f>
        <v>R12 RELACIONAMIENTO INSTITUCIONAL</v>
      </c>
      <c r="B21" s="105" t="str">
        <f>+'2 CONTEXTO E IDENTIFICACIÓN'!J21</f>
        <v>Posibilidad de afectación reputacional porla difusión de información inexacta o errónea a causa de  a datos desactualizados y/o que no fueron verificados</v>
      </c>
      <c r="C21" s="107">
        <v>200</v>
      </c>
      <c r="D21" s="99" t="str">
        <f t="shared" si="0"/>
        <v>La actividad que conlleva el riesgo se ejecuta de 24 a 500 veces por año</v>
      </c>
      <c r="E21" s="228">
        <f t="shared" si="1"/>
        <v>0.6</v>
      </c>
      <c r="F21" s="229" t="str">
        <f t="shared" si="2"/>
        <v>Media</v>
      </c>
      <c r="G21" s="230"/>
      <c r="H21" s="231" t="str">
        <f t="shared" si="6"/>
        <v/>
      </c>
      <c r="I21" s="232" t="str">
        <f t="shared" si="3"/>
        <v/>
      </c>
      <c r="J21" s="230" t="s">
        <v>283</v>
      </c>
      <c r="K21" s="231">
        <f t="shared" si="4"/>
        <v>0.6</v>
      </c>
      <c r="L21" s="232" t="str">
        <f t="shared" si="5"/>
        <v>Moderado</v>
      </c>
      <c r="M21" s="233">
        <f t="shared" si="8"/>
        <v>0.6</v>
      </c>
      <c r="N21" s="234" t="str">
        <f t="shared" si="7"/>
        <v>Moderado</v>
      </c>
    </row>
    <row r="22" spans="1:14" ht="93" customHeight="1" x14ac:dyDescent="0.35">
      <c r="A22" s="15" t="str">
        <f>'2 CONTEXTO E IDENTIFICACIÓN'!A22</f>
        <v xml:space="preserve">R13 RELACIONAMIENTO INSTITUCIONAL </v>
      </c>
      <c r="B22" s="105" t="str">
        <f>+'2 CONTEXTO E IDENTIFICACIÓN'!J22</f>
        <v>Posibilidad de afectación reputacional porpérdida reputacional por el hackeo de las redes sociales y portal web oficial de la entidad a causa de al acceso de los controles de credenciales por parte de usuarios no autorizados</v>
      </c>
      <c r="C22" s="107">
        <v>200</v>
      </c>
      <c r="D22" s="99" t="str">
        <f t="shared" si="0"/>
        <v>La actividad que conlleva el riesgo se ejecuta de 24 a 500 veces por año</v>
      </c>
      <c r="E22" s="228">
        <f t="shared" si="1"/>
        <v>0.6</v>
      </c>
      <c r="F22" s="229" t="str">
        <f t="shared" si="2"/>
        <v>Media</v>
      </c>
      <c r="G22" s="230"/>
      <c r="H22" s="231" t="str">
        <f t="shared" si="6"/>
        <v/>
      </c>
      <c r="I22" s="232" t="str">
        <f t="shared" si="3"/>
        <v/>
      </c>
      <c r="J22" s="230" t="s">
        <v>283</v>
      </c>
      <c r="K22" s="231">
        <f t="shared" si="4"/>
        <v>0.6</v>
      </c>
      <c r="L22" s="232" t="str">
        <f t="shared" si="5"/>
        <v>Moderado</v>
      </c>
      <c r="M22" s="233">
        <f t="shared" si="8"/>
        <v>0.6</v>
      </c>
      <c r="N22" s="234" t="str">
        <f t="shared" si="7"/>
        <v>Moderado</v>
      </c>
    </row>
    <row r="23" spans="1:14" ht="93" customHeight="1" x14ac:dyDescent="0.35">
      <c r="A23" s="15" t="str">
        <f>'2 CONTEXTO E IDENTIFICACIÓN'!A23</f>
        <v>R14 DIRECCIONAMIENTO ESTRATEGICO</v>
      </c>
      <c r="B23" s="105" t="str">
        <f>+'2 CONTEXTO E IDENTIFICACIÓN'!J23</f>
        <v>Posibilidad de afectación económica y reputacional por la inoportunidad en la presentación de los informes a causa de  la falta de aplicación de los procedimientos</v>
      </c>
      <c r="C23" s="107">
        <v>21</v>
      </c>
      <c r="D23" s="99" t="str">
        <f t="shared" si="0"/>
        <v>La actividad que conlleva el riesgo se ejecuta de 3 a 24 veces por año</v>
      </c>
      <c r="E23" s="228">
        <f t="shared" si="1"/>
        <v>0.4</v>
      </c>
      <c r="F23" s="229" t="str">
        <f t="shared" si="2"/>
        <v>Baja</v>
      </c>
      <c r="G23" s="230" t="s">
        <v>274</v>
      </c>
      <c r="H23" s="231">
        <f t="shared" si="6"/>
        <v>0.2</v>
      </c>
      <c r="I23" s="232" t="str">
        <f t="shared" si="3"/>
        <v>Leve</v>
      </c>
      <c r="J23" s="230" t="s">
        <v>278</v>
      </c>
      <c r="K23" s="231">
        <f t="shared" si="4"/>
        <v>0.4</v>
      </c>
      <c r="L23" s="232" t="str">
        <f t="shared" si="5"/>
        <v>Menor</v>
      </c>
      <c r="M23" s="233">
        <f t="shared" si="8"/>
        <v>0.4</v>
      </c>
      <c r="N23" s="234" t="str">
        <f t="shared" si="7"/>
        <v>Menor</v>
      </c>
    </row>
    <row r="24" spans="1:14" ht="93" customHeight="1" x14ac:dyDescent="0.35">
      <c r="A24" s="15" t="str">
        <f>'2 CONTEXTO E IDENTIFICACIÓN'!A24</f>
        <v>R15 DIRECCIONAMIENTO ESTRATEGICO</v>
      </c>
      <c r="B24" s="105" t="str">
        <f>+'2 CONTEXTO E IDENTIFICACIÓN'!J24</f>
        <v>Posibilidad de afectación económica y reputacional por no cumplir el objetivo de la estrategia de Rendición de Cuentas  a causa de debido a la poca participación</v>
      </c>
      <c r="C24" s="107">
        <v>1</v>
      </c>
      <c r="D24" s="99" t="str">
        <f t="shared" si="0"/>
        <v>La actividad que conlleva el riesgo se ejecuta como máximos 2 veces por año</v>
      </c>
      <c r="E24" s="228">
        <f t="shared" si="1"/>
        <v>0.2</v>
      </c>
      <c r="F24" s="229" t="str">
        <f t="shared" si="2"/>
        <v>Muy Baja</v>
      </c>
      <c r="G24" s="230" t="s">
        <v>274</v>
      </c>
      <c r="H24" s="231">
        <f t="shared" si="6"/>
        <v>0.2</v>
      </c>
      <c r="I24" s="232" t="str">
        <f t="shared" si="3"/>
        <v>Leve</v>
      </c>
      <c r="J24" s="230" t="s">
        <v>270</v>
      </c>
      <c r="K24" s="231">
        <f t="shared" si="4"/>
        <v>0.2</v>
      </c>
      <c r="L24" s="232" t="str">
        <f t="shared" si="5"/>
        <v>Leve</v>
      </c>
      <c r="M24" s="233">
        <f t="shared" si="8"/>
        <v>0.2</v>
      </c>
      <c r="N24" s="234" t="str">
        <f t="shared" si="7"/>
        <v>Leve</v>
      </c>
    </row>
    <row r="25" spans="1:14" ht="93" customHeight="1" x14ac:dyDescent="0.35">
      <c r="A25" s="15" t="str">
        <f>'2 CONTEXTO E IDENTIFICACIÓN'!A25</f>
        <v>R16 CONTROL Y MEJORAMIENTO CONTINUO</v>
      </c>
      <c r="B25" s="105" t="str">
        <f>+'2 CONTEXTO E IDENTIFICACIÓN'!J25</f>
        <v>Posibilidad de afectación reputacional por por informes de auditoria que no revelan la situación real de los procesos a causa de debilidades en la independencia, metodología y cultura de control, que generan informes incompletos o sesgados</v>
      </c>
      <c r="C25" s="107">
        <v>20</v>
      </c>
      <c r="D25" s="99" t="str">
        <f t="shared" si="0"/>
        <v>La actividad que conlleva el riesgo se ejecuta de 3 a 24 veces por año</v>
      </c>
      <c r="E25" s="228">
        <f t="shared" si="1"/>
        <v>0.4</v>
      </c>
      <c r="F25" s="229" t="str">
        <f t="shared" si="2"/>
        <v>Baja</v>
      </c>
      <c r="G25" s="230" t="s">
        <v>282</v>
      </c>
      <c r="H25" s="231">
        <f t="shared" si="6"/>
        <v>0.6</v>
      </c>
      <c r="I25" s="232" t="str">
        <f t="shared" si="3"/>
        <v>Moderado</v>
      </c>
      <c r="J25" s="230" t="s">
        <v>278</v>
      </c>
      <c r="K25" s="231">
        <f t="shared" si="4"/>
        <v>0.4</v>
      </c>
      <c r="L25" s="232" t="str">
        <f t="shared" si="5"/>
        <v>Menor</v>
      </c>
      <c r="M25" s="233">
        <f t="shared" si="8"/>
        <v>0.6</v>
      </c>
      <c r="N25" s="234" t="str">
        <f t="shared" si="7"/>
        <v>Moderado</v>
      </c>
    </row>
    <row r="26" spans="1:14" ht="93" customHeight="1" x14ac:dyDescent="0.35">
      <c r="A26" s="15" t="str">
        <f>'2 CONTEXTO E IDENTIFICACIÓN'!A26</f>
        <v>R17 GESTIÓN DE PROYECTOS REGIONALES</v>
      </c>
      <c r="B26" s="105" t="str">
        <f>+'2 CONTEXTO E IDENTIFICACIÓN'!J26</f>
        <v xml:space="preserve">Posibilidad de afectación económica y reputacional por la no ejecución de un proyecto misional  a causa de la afectación social y orden publico </v>
      </c>
      <c r="C26" s="107">
        <v>15</v>
      </c>
      <c r="D26" s="99" t="str">
        <f t="shared" si="0"/>
        <v>La actividad que conlleva el riesgo se ejecuta de 3 a 24 veces por año</v>
      </c>
      <c r="E26" s="228">
        <f t="shared" si="1"/>
        <v>0.4</v>
      </c>
      <c r="F26" s="229" t="str">
        <f t="shared" si="2"/>
        <v>Baja</v>
      </c>
      <c r="G26" s="230" t="s">
        <v>282</v>
      </c>
      <c r="H26" s="231">
        <f t="shared" si="6"/>
        <v>0.6</v>
      </c>
      <c r="I26" s="232" t="str">
        <f t="shared" si="3"/>
        <v>Moderado</v>
      </c>
      <c r="J26" s="230" t="s">
        <v>278</v>
      </c>
      <c r="K26" s="231">
        <f t="shared" si="4"/>
        <v>0.4</v>
      </c>
      <c r="L26" s="232" t="str">
        <f t="shared" si="5"/>
        <v>Menor</v>
      </c>
      <c r="M26" s="233">
        <f t="shared" si="8"/>
        <v>0.6</v>
      </c>
      <c r="N26" s="234" t="str">
        <f t="shared" si="7"/>
        <v>Moderado</v>
      </c>
    </row>
    <row r="27" spans="1:14" ht="93" customHeight="1" x14ac:dyDescent="0.35">
      <c r="A27" s="15" t="str">
        <f>'2 CONTEXTO E IDENTIFICACIÓN'!A27</f>
        <v>R18 GESTIÓN DE PROYECTOS REGIONALES</v>
      </c>
      <c r="B27" s="105" t="str">
        <f>+'2 CONTEXTO E IDENTIFICACIÓN'!J27</f>
        <v>Posibilidad de afectación económica y reputacional por el favorecimiento a  terceros, ajenos a la población objetivo identificada en los proyectos de inversión, que gestiona la entidad a causa de  a la deficiencia en la identificación de beneficiarios</v>
      </c>
      <c r="C27" s="107">
        <v>5</v>
      </c>
      <c r="D27" s="99" t="str">
        <f t="shared" si="0"/>
        <v>La actividad que conlleva el riesgo se ejecuta de 3 a 24 veces por año</v>
      </c>
      <c r="E27" s="228">
        <f t="shared" si="1"/>
        <v>0.4</v>
      </c>
      <c r="F27" s="229" t="str">
        <f t="shared" si="2"/>
        <v>Baja</v>
      </c>
      <c r="G27" s="230" t="s">
        <v>282</v>
      </c>
      <c r="H27" s="231">
        <f t="shared" si="6"/>
        <v>0.6</v>
      </c>
      <c r="I27" s="232" t="str">
        <f t="shared" si="3"/>
        <v>Moderado</v>
      </c>
      <c r="J27" s="230" t="s">
        <v>278</v>
      </c>
      <c r="K27" s="231">
        <f t="shared" si="4"/>
        <v>0.4</v>
      </c>
      <c r="L27" s="232" t="str">
        <f t="shared" si="5"/>
        <v>Menor</v>
      </c>
      <c r="M27" s="233">
        <f t="shared" si="8"/>
        <v>0.6</v>
      </c>
      <c r="N27" s="234" t="str">
        <f t="shared" si="7"/>
        <v>Moderado</v>
      </c>
    </row>
    <row r="28" spans="1:14" ht="93" customHeight="1" x14ac:dyDescent="0.35">
      <c r="A28" s="15" t="str">
        <f>'2 CONTEXTO E IDENTIFICACIÓN'!A28</f>
        <v>R19 GESTIÓN DE PROYECTOS REGIONALES</v>
      </c>
      <c r="B28" s="105" t="str">
        <f>+'2 CONTEXTO E IDENTIFICACIÓN'!J28</f>
        <v>Posibilidad de afectación económica y reputacional por ineficiencias en la planeación y ejecución de proyectos de los ejes misionales a causa de fallas en la articulación interinstitucional y baja participación comunitaria.</v>
      </c>
      <c r="C28" s="107">
        <v>5</v>
      </c>
      <c r="D28" s="99" t="str">
        <f t="shared" si="0"/>
        <v>La actividad que conlleva el riesgo se ejecuta de 3 a 24 veces por año</v>
      </c>
      <c r="E28" s="228">
        <f t="shared" si="1"/>
        <v>0.4</v>
      </c>
      <c r="F28" s="229" t="str">
        <f t="shared" si="2"/>
        <v>Baja</v>
      </c>
      <c r="G28" s="230" t="s">
        <v>274</v>
      </c>
      <c r="H28" s="231">
        <v>0.2</v>
      </c>
      <c r="I28" s="232" t="str">
        <f t="shared" si="3"/>
        <v>Leve</v>
      </c>
      <c r="J28" s="230" t="s">
        <v>270</v>
      </c>
      <c r="K28" s="231">
        <f t="shared" si="4"/>
        <v>0.2</v>
      </c>
      <c r="L28" s="232" t="str">
        <f t="shared" si="5"/>
        <v>Leve</v>
      </c>
      <c r="M28" s="233">
        <f t="shared" si="8"/>
        <v>0.2</v>
      </c>
      <c r="N28" s="234" t="str">
        <f t="shared" si="7"/>
        <v>Leve</v>
      </c>
    </row>
    <row r="29" spans="1:14" ht="93" customHeight="1" x14ac:dyDescent="0.35">
      <c r="A29" s="15" t="str">
        <f>'2 CONTEXTO E IDENTIFICACIÓN'!A29</f>
        <v>R20 GESTIÓN DOCUMENTAL Y ATENCIÓN AL CIUDADANO</v>
      </c>
      <c r="B29" s="105" t="str">
        <f>+'2 CONTEXTO E IDENTIFICACIÓN'!J29</f>
        <v>Posibilidad de afectación económica y reputacional por el no cumplimiento de los tiempos de respuesta a las PQRSD,   a causa de desconocimiento de las implicaciones legales y normativas aplicables.</v>
      </c>
      <c r="C29" s="107">
        <v>50</v>
      </c>
      <c r="D29" s="99" t="str">
        <f t="shared" ref="D29" si="9">+IF(C29="","",IF(C29&lt;=$S$10,$Q$10,IF(C29&lt;=$S$11,$Q$11,IF(C29&lt;=$S$12,$Q$12,IF(C29&lt;=$S$13,$Q$13,IF(C29&gt;=$R$14,$Q$14,""))))))</f>
        <v>La actividad que conlleva el riesgo se ejecuta de 24 a 500 veces por año</v>
      </c>
      <c r="E29" s="228">
        <f t="shared" ref="E29" si="10">+IF(D29="","",IF(D29=$Q$10,$T$10,IF(D29=$Q$11,$T$11,IF(D29=$Q$12,$T$12,IF(D29=$Q$13,$T$13,IF(D29=$Q$14,$T$14))))))</f>
        <v>0.6</v>
      </c>
      <c r="F29" s="229" t="str">
        <f t="shared" ref="F29" si="11">+IF(D29="","",IF(D29=$Q$10,$P$10,IF(D29=$Q$11,$P$11,IF(D29=$Q$12,$P$12,IF(D29=$Q$13,$P$13,IF(D29=$Q$14,$P$14))))))</f>
        <v>Media</v>
      </c>
      <c r="G29" s="230" t="s">
        <v>282</v>
      </c>
      <c r="H29" s="231">
        <v>0.2</v>
      </c>
      <c r="I29" s="232" t="str">
        <f t="shared" ref="I29" si="12">+IF(G29="","",IF(G29="N/A","",IF(OR(G29=$X$10,G29=$Y$10),$V$10,IF(OR(G29=$X$11,G29=$Y$11),$V$11,IF(OR(G29=$X$12,G29=$Y$12),$V$12,IF(OR(G29=$X$13,G29=$Y$13),$V$13,IF(OR(G29=$X$14,G29=$Y$14),$V$14)))))))</f>
        <v>Moderado</v>
      </c>
      <c r="J29" s="230" t="s">
        <v>283</v>
      </c>
      <c r="K29" s="231">
        <f t="shared" ref="K29" si="13">+IF(J29="","",IF(J29="N/A","",IF(OR(J29=$X$10,J29=$Y$10),$W$10,IF(OR(J29=$X$11,J29=$Y$11),$W$11,IF(OR(J29=$X$12,J29=$Y$12),$W$12,IF(OR(J29=$X$13,J29=$Y$13),$W$13,IF(OR(J29=$X$14,J29=$Y$14),$W$14)))))))</f>
        <v>0.6</v>
      </c>
      <c r="L29" s="232" t="str">
        <f t="shared" ref="L29" si="14">+IF(J29="","",IF(J29="N/A","",IF(OR(J29=$X$10,J29=$Y$10),$V$10,IF(OR(J29=$X$11,J29=$Y$11),$V$11,IF(OR(J29=$X$12,J29=$Y$12),$V$12,IF(OR(J29=$X$13,J29=$Y$13),$V$13,IF(OR(J29=$X$14,J29=$Y$14),$V$14)))))))</f>
        <v>Moderado</v>
      </c>
      <c r="M29" s="233">
        <f t="shared" ref="M29" si="15">+IF(H29="",K29,IF(K29="",H29,IF(H29&gt;K29,H29,K29)))</f>
        <v>0.6</v>
      </c>
      <c r="N29" s="234" t="str">
        <f t="shared" ref="N29" si="16">+IF(M29="","",IF(M29=$W$10,$V$10,IF(M29=$W$11,$V$11,IF(M29=$W$12,$V$12,IF(M29=$W$13,$V$13,IF(M29=$W$14,$V$14))))))</f>
        <v>Moderado</v>
      </c>
    </row>
    <row r="30" spans="1:14" ht="93" customHeight="1" x14ac:dyDescent="0.35">
      <c r="A30" s="15" t="str">
        <f>'2 CONTEXTO E IDENTIFICACIÓN'!A30</f>
        <v>R21 GESTIÓN DEL TICs</v>
      </c>
      <c r="B30" s="611" t="s">
        <v>508</v>
      </c>
      <c r="C30" s="612">
        <v>12</v>
      </c>
      <c r="D30" s="606" t="s">
        <v>276</v>
      </c>
      <c r="E30" s="607">
        <v>0.4</v>
      </c>
      <c r="F30" s="604" t="s">
        <v>275</v>
      </c>
      <c r="G30" s="610" t="s">
        <v>282</v>
      </c>
      <c r="H30" s="608">
        <v>0.6</v>
      </c>
      <c r="I30" s="609" t="s">
        <v>281</v>
      </c>
      <c r="J30" s="610" t="s">
        <v>278</v>
      </c>
      <c r="K30" s="608">
        <v>0.4</v>
      </c>
      <c r="L30" s="609" t="s">
        <v>277</v>
      </c>
      <c r="M30" s="613">
        <v>0.6</v>
      </c>
      <c r="N30" s="614" t="s">
        <v>281</v>
      </c>
    </row>
    <row r="31" spans="1:14" ht="93" customHeight="1" x14ac:dyDescent="0.35">
      <c r="A31" s="15" t="str">
        <f>'2 CONTEXTO E IDENTIFICACIÓN'!A31</f>
        <v>R22  GESTIÓN DEL TICs</v>
      </c>
      <c r="B31" s="611" t="s">
        <v>515</v>
      </c>
      <c r="C31" s="612">
        <v>4</v>
      </c>
      <c r="D31" s="606" t="s">
        <v>276</v>
      </c>
      <c r="E31" s="607">
        <v>0.4</v>
      </c>
      <c r="F31" s="604" t="s">
        <v>275</v>
      </c>
      <c r="G31" s="610" t="s">
        <v>282</v>
      </c>
      <c r="H31" s="608">
        <v>0.6</v>
      </c>
      <c r="I31" s="609" t="s">
        <v>281</v>
      </c>
      <c r="J31" s="610" t="s">
        <v>278</v>
      </c>
      <c r="K31" s="608">
        <v>0.4</v>
      </c>
      <c r="L31" s="609" t="s">
        <v>277</v>
      </c>
      <c r="M31" s="613">
        <v>0.6</v>
      </c>
      <c r="N31" s="614" t="s">
        <v>281</v>
      </c>
    </row>
    <row r="32" spans="1:14" ht="93" customHeight="1" x14ac:dyDescent="0.35">
      <c r="A32" s="332" t="s">
        <v>399</v>
      </c>
      <c r="B32" s="611" t="s">
        <v>519</v>
      </c>
      <c r="C32" s="612">
        <v>12</v>
      </c>
      <c r="D32" s="606" t="s">
        <v>276</v>
      </c>
      <c r="E32" s="607">
        <v>0.4</v>
      </c>
      <c r="F32" s="604" t="s">
        <v>275</v>
      </c>
      <c r="G32" s="610" t="s">
        <v>287</v>
      </c>
      <c r="H32" s="608">
        <v>0.8</v>
      </c>
      <c r="I32" s="609" t="s">
        <v>286</v>
      </c>
      <c r="J32" s="610" t="s">
        <v>278</v>
      </c>
      <c r="K32" s="608">
        <v>0.4</v>
      </c>
      <c r="L32" s="609" t="s">
        <v>277</v>
      </c>
      <c r="M32" s="613">
        <v>0.8</v>
      </c>
      <c r="N32" s="614" t="s">
        <v>286</v>
      </c>
    </row>
    <row r="33" spans="1:14" ht="93" customHeight="1" x14ac:dyDescent="0.35">
      <c r="A33" s="332" t="s">
        <v>400</v>
      </c>
      <c r="B33" s="611" t="s">
        <v>523</v>
      </c>
      <c r="C33" s="612">
        <v>6</v>
      </c>
      <c r="D33" s="606" t="s">
        <v>276</v>
      </c>
      <c r="E33" s="607">
        <v>0.4</v>
      </c>
      <c r="F33" s="604" t="s">
        <v>275</v>
      </c>
      <c r="G33" s="610" t="s">
        <v>282</v>
      </c>
      <c r="H33" s="608">
        <v>0.6</v>
      </c>
      <c r="I33" s="609" t="s">
        <v>281</v>
      </c>
      <c r="J33" s="610" t="s">
        <v>283</v>
      </c>
      <c r="K33" s="608">
        <v>0.6</v>
      </c>
      <c r="L33" s="609" t="s">
        <v>281</v>
      </c>
      <c r="M33" s="613">
        <v>0.6</v>
      </c>
      <c r="N33" s="614" t="s">
        <v>281</v>
      </c>
    </row>
    <row r="34" spans="1:14" ht="93" customHeight="1" x14ac:dyDescent="0.35">
      <c r="A34" s="332" t="s">
        <v>401</v>
      </c>
      <c r="B34" s="105"/>
      <c r="C34" s="334"/>
      <c r="D34" s="335"/>
      <c r="E34" s="336"/>
      <c r="F34" s="337"/>
      <c r="G34" s="338"/>
      <c r="H34" s="339"/>
      <c r="I34" s="340"/>
      <c r="J34" s="338"/>
      <c r="K34" s="339"/>
      <c r="L34" s="340"/>
      <c r="M34" s="341"/>
      <c r="N34" s="342"/>
    </row>
    <row r="35" spans="1:14" ht="93" customHeight="1" x14ac:dyDescent="0.35">
      <c r="A35" s="332" t="s">
        <v>402</v>
      </c>
      <c r="B35" s="105"/>
      <c r="C35" s="334"/>
      <c r="D35" s="335"/>
      <c r="E35" s="336"/>
      <c r="F35" s="337"/>
      <c r="G35" s="338"/>
      <c r="H35" s="339"/>
      <c r="I35" s="340"/>
      <c r="J35" s="338"/>
      <c r="K35" s="339"/>
      <c r="L35" s="340"/>
      <c r="M35" s="341"/>
      <c r="N35" s="342"/>
    </row>
    <row r="36" spans="1:14" ht="93" customHeight="1" x14ac:dyDescent="0.35">
      <c r="A36" s="332" t="s">
        <v>403</v>
      </c>
      <c r="B36" s="105"/>
      <c r="C36" s="334"/>
      <c r="D36" s="335"/>
      <c r="E36" s="336"/>
      <c r="F36" s="337"/>
      <c r="G36" s="338"/>
      <c r="H36" s="339"/>
      <c r="I36" s="340"/>
      <c r="J36" s="338"/>
      <c r="K36" s="339"/>
      <c r="L36" s="340"/>
      <c r="M36" s="341"/>
      <c r="N36" s="342"/>
    </row>
    <row r="37" spans="1:14" ht="93" customHeight="1" x14ac:dyDescent="0.35">
      <c r="A37" s="332" t="s">
        <v>404</v>
      </c>
      <c r="B37" s="105"/>
      <c r="C37" s="334"/>
      <c r="D37" s="335"/>
      <c r="E37" s="336"/>
      <c r="F37" s="337"/>
      <c r="G37" s="338"/>
      <c r="H37" s="339"/>
      <c r="I37" s="340"/>
      <c r="J37" s="338"/>
      <c r="K37" s="339"/>
      <c r="L37" s="340"/>
      <c r="M37" s="341"/>
      <c r="N37" s="342"/>
    </row>
    <row r="38" spans="1:14" ht="93" customHeight="1" x14ac:dyDescent="0.35">
      <c r="A38" s="332" t="s">
        <v>405</v>
      </c>
      <c r="B38" s="105"/>
      <c r="C38" s="334"/>
      <c r="D38" s="335"/>
      <c r="E38" s="336"/>
      <c r="F38" s="337"/>
      <c r="G38" s="338"/>
      <c r="H38" s="339"/>
      <c r="I38" s="340"/>
      <c r="J38" s="338"/>
      <c r="K38" s="339"/>
      <c r="L38" s="340"/>
      <c r="M38" s="341"/>
      <c r="N38" s="342"/>
    </row>
    <row r="39" spans="1:14" ht="93" customHeight="1" x14ac:dyDescent="0.35">
      <c r="A39" s="332" t="s">
        <v>406</v>
      </c>
      <c r="B39" s="105"/>
      <c r="C39" s="334"/>
      <c r="D39" s="335"/>
      <c r="E39" s="336"/>
      <c r="F39" s="337"/>
      <c r="G39" s="338"/>
      <c r="H39" s="339"/>
      <c r="I39" s="340"/>
      <c r="J39" s="338"/>
      <c r="K39" s="339"/>
      <c r="L39" s="340"/>
      <c r="M39" s="341"/>
      <c r="N39" s="342"/>
    </row>
    <row r="40" spans="1:14" ht="93" customHeight="1" x14ac:dyDescent="0.35">
      <c r="A40" s="332" t="s">
        <v>407</v>
      </c>
      <c r="B40" s="105"/>
      <c r="C40" s="334"/>
      <c r="D40" s="335"/>
      <c r="E40" s="336"/>
      <c r="F40" s="337"/>
      <c r="G40" s="338"/>
      <c r="H40" s="339"/>
      <c r="I40" s="340"/>
      <c r="J40" s="338"/>
      <c r="K40" s="339"/>
      <c r="L40" s="340"/>
      <c r="M40" s="341"/>
      <c r="N40" s="342"/>
    </row>
    <row r="41" spans="1:14" ht="93" customHeight="1" x14ac:dyDescent="0.35">
      <c r="A41" s="332" t="s">
        <v>408</v>
      </c>
      <c r="B41" s="105"/>
      <c r="C41" s="334"/>
      <c r="D41" s="335"/>
      <c r="E41" s="336"/>
      <c r="F41" s="337"/>
      <c r="G41" s="338"/>
      <c r="H41" s="339"/>
      <c r="I41" s="340"/>
      <c r="J41" s="338"/>
      <c r="K41" s="339"/>
      <c r="L41" s="340"/>
      <c r="M41" s="341"/>
      <c r="N41" s="342"/>
    </row>
    <row r="42" spans="1:14" ht="93" customHeight="1" x14ac:dyDescent="0.35">
      <c r="A42" s="332" t="s">
        <v>409</v>
      </c>
      <c r="B42" s="105"/>
      <c r="C42" s="334"/>
      <c r="D42" s="335"/>
      <c r="E42" s="336"/>
      <c r="F42" s="337"/>
      <c r="G42" s="338"/>
      <c r="H42" s="339"/>
      <c r="I42" s="340"/>
      <c r="J42" s="338"/>
      <c r="K42" s="339"/>
      <c r="L42" s="340"/>
      <c r="M42" s="341"/>
      <c r="N42" s="342"/>
    </row>
    <row r="43" spans="1:14" ht="93" customHeight="1" x14ac:dyDescent="0.35">
      <c r="A43" s="332" t="s">
        <v>410</v>
      </c>
      <c r="B43" s="105"/>
      <c r="C43" s="334"/>
      <c r="D43" s="335"/>
      <c r="E43" s="336"/>
      <c r="F43" s="337"/>
      <c r="G43" s="338"/>
      <c r="H43" s="339"/>
      <c r="I43" s="340"/>
      <c r="J43" s="338"/>
      <c r="K43" s="339"/>
      <c r="L43" s="340"/>
      <c r="M43" s="341"/>
      <c r="N43" s="342"/>
    </row>
    <row r="44" spans="1:14" ht="93" customHeight="1" thickBot="1" x14ac:dyDescent="0.4">
      <c r="A44" s="332"/>
      <c r="B44" s="105"/>
      <c r="C44" s="108"/>
      <c r="D44" s="100" t="str">
        <f t="shared" si="0"/>
        <v/>
      </c>
      <c r="E44" s="239" t="str">
        <f t="shared" si="1"/>
        <v/>
      </c>
      <c r="F44" s="240" t="str">
        <f t="shared" si="2"/>
        <v/>
      </c>
      <c r="G44" s="241"/>
      <c r="H44" s="242" t="str">
        <f t="shared" si="6"/>
        <v/>
      </c>
      <c r="I44" s="243" t="str">
        <f t="shared" si="3"/>
        <v/>
      </c>
      <c r="J44" s="241"/>
      <c r="K44" s="242" t="str">
        <f t="shared" si="4"/>
        <v/>
      </c>
      <c r="L44" s="243" t="str">
        <f t="shared" si="5"/>
        <v/>
      </c>
      <c r="M44" s="244" t="str">
        <f t="shared" si="8"/>
        <v/>
      </c>
      <c r="N44" s="245" t="str">
        <f t="shared" si="7"/>
        <v/>
      </c>
    </row>
  </sheetData>
  <sheetProtection formatCells="0" formatColumns="0" formatRows="0" sort="0" autoFilter="0" pivotTables="0"/>
  <autoFilter ref="A9:N9" xr:uid="{00000000-0009-0000-0000-000003000000}"/>
  <dataConsolidate/>
  <mergeCells count="14">
    <mergeCell ref="A1:B3"/>
    <mergeCell ref="C1:I3"/>
    <mergeCell ref="J1:K1"/>
    <mergeCell ref="J3:K3"/>
    <mergeCell ref="V8:Y8"/>
    <mergeCell ref="P8:T8"/>
    <mergeCell ref="B6:D6"/>
    <mergeCell ref="C8:F8"/>
    <mergeCell ref="G8:I8"/>
    <mergeCell ref="J8:L8"/>
    <mergeCell ref="M8:N8"/>
    <mergeCell ref="G7:N7"/>
    <mergeCell ref="B5:D5"/>
    <mergeCell ref="A8:B8"/>
  </mergeCells>
  <conditionalFormatting sqref="E10:E44 G10:G44">
    <cfRule type="cellIs" dxfId="152" priority="16" operator="equal">
      <formula>$T$10</formula>
    </cfRule>
    <cfRule type="cellIs" dxfId="151" priority="17" operator="equal">
      <formula>$T$11</formula>
    </cfRule>
    <cfRule type="cellIs" dxfId="150" priority="18" operator="equal">
      <formula>$T$12</formula>
    </cfRule>
    <cfRule type="cellIs" dxfId="149" priority="19" operator="equal">
      <formula>$T$13</formula>
    </cfRule>
    <cfRule type="cellIs" dxfId="148" priority="20" operator="equal">
      <formula>$T$14</formula>
    </cfRule>
  </conditionalFormatting>
  <conditionalFormatting sqref="F10:F44">
    <cfRule type="cellIs" dxfId="147" priority="178" operator="equal">
      <formula>$P$14</formula>
    </cfRule>
    <cfRule type="cellIs" dxfId="146" priority="174" operator="equal">
      <formula>$P$10</formula>
    </cfRule>
    <cfRule type="cellIs" dxfId="145" priority="175" operator="equal">
      <formula>$P$11</formula>
    </cfRule>
    <cfRule type="cellIs" dxfId="144" priority="176" operator="equal">
      <formula>$P$12</formula>
    </cfRule>
    <cfRule type="cellIs" dxfId="143" priority="177" operator="equal">
      <formula>$P$13</formula>
    </cfRule>
  </conditionalFormatting>
  <conditionalFormatting sqref="H10:H44">
    <cfRule type="cellIs" dxfId="142" priority="92" operator="equal">
      <formula>$W$11</formula>
    </cfRule>
    <cfRule type="cellIs" dxfId="141" priority="93" operator="equal">
      <formula>$W$12</formula>
    </cfRule>
    <cfRule type="cellIs" dxfId="140" priority="94" operator="equal">
      <formula>$W$13</formula>
    </cfRule>
    <cfRule type="cellIs" dxfId="139" priority="95" operator="equal">
      <formula>$W$14</formula>
    </cfRule>
    <cfRule type="cellIs" dxfId="138" priority="91" operator="equal">
      <formula>$W$10</formula>
    </cfRule>
  </conditionalFormatting>
  <conditionalFormatting sqref="I10:J44">
    <cfRule type="cellIs" dxfId="137" priority="96" operator="equal">
      <formula>$V$10</formula>
    </cfRule>
    <cfRule type="cellIs" dxfId="136" priority="97" operator="equal">
      <formula>$V$11</formula>
    </cfRule>
    <cfRule type="cellIs" dxfId="135" priority="98" operator="equal">
      <formula>$V$12</formula>
    </cfRule>
    <cfRule type="cellIs" dxfId="134" priority="99" operator="equal">
      <formula>$V$13</formula>
    </cfRule>
    <cfRule type="cellIs" dxfId="133" priority="100" operator="equal">
      <formula>$V$14</formula>
    </cfRule>
  </conditionalFormatting>
  <conditionalFormatting sqref="K10:K44">
    <cfRule type="cellIs" dxfId="132" priority="76" operator="equal">
      <formula>$W$10</formula>
    </cfRule>
    <cfRule type="cellIs" dxfId="131" priority="77" operator="equal">
      <formula>$W$11</formula>
    </cfRule>
    <cfRule type="cellIs" dxfId="130" priority="78" operator="equal">
      <formula>$W$12</formula>
    </cfRule>
    <cfRule type="cellIs" dxfId="129" priority="79" operator="equal">
      <formula>$W$13</formula>
    </cfRule>
    <cfRule type="cellIs" dxfId="128" priority="80" operator="equal">
      <formula>$W$14</formula>
    </cfRule>
  </conditionalFormatting>
  <conditionalFormatting sqref="L10:L44">
    <cfRule type="cellIs" dxfId="127" priority="111" operator="equal">
      <formula>$V$10</formula>
    </cfRule>
    <cfRule type="cellIs" dxfId="126" priority="112" operator="equal">
      <formula>$V$11</formula>
    </cfRule>
    <cfRule type="cellIs" dxfId="125" priority="113" operator="equal">
      <formula>$V$12</formula>
    </cfRule>
    <cfRule type="cellIs" dxfId="124" priority="114" operator="equal">
      <formula>$V$13</formula>
    </cfRule>
    <cfRule type="cellIs" dxfId="123" priority="115" operator="equal">
      <formula>$V$14</formula>
    </cfRule>
  </conditionalFormatting>
  <conditionalFormatting sqref="M10:M44">
    <cfRule type="cellIs" dxfId="122" priority="21" operator="equal">
      <formula>$W$10</formula>
    </cfRule>
    <cfRule type="cellIs" dxfId="121" priority="22" operator="equal">
      <formula>$W$11</formula>
    </cfRule>
    <cfRule type="cellIs" dxfId="120" priority="23" operator="equal">
      <formula>$W$12</formula>
    </cfRule>
    <cfRule type="cellIs" dxfId="119" priority="24" operator="equal">
      <formula>$W$13</formula>
    </cfRule>
    <cfRule type="cellIs" dxfId="118" priority="25" operator="equal">
      <formula>$W$14</formula>
    </cfRule>
  </conditionalFormatting>
  <conditionalFormatting sqref="N10:N44">
    <cfRule type="cellIs" dxfId="117" priority="46" operator="equal">
      <formula>$V$10</formula>
    </cfRule>
    <cfRule type="cellIs" dxfId="116" priority="47" operator="equal">
      <formula>$V$11</formula>
    </cfRule>
    <cfRule type="cellIs" dxfId="115" priority="48" operator="equal">
      <formula>$V$12</formula>
    </cfRule>
    <cfRule type="cellIs" dxfId="114" priority="49" operator="equal">
      <formula>$V$13</formula>
    </cfRule>
    <cfRule type="cellIs" dxfId="113" priority="50" operator="equal">
      <formula>$V$14</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9" xr:uid="{00000000-0002-0000-0300-000000000000}"/>
    <dataValidation allowBlank="1" showInputMessage="1" showErrorMessage="1" prompt="Es la materialización del riesgo y las consecuencias de su aparición. Su escala es: 5 bajo impacto, 10 medio, 20 alto impacto._x000a_" sqref="IP9:JA9" xr:uid="{00000000-0002-0000-0300-000001000000}"/>
    <dataValidation type="list" allowBlank="1" showInputMessage="1" showErrorMessage="1" sqref="IU13:JA13 IP10:JA12" xr:uid="{00000000-0002-0000-0300-000002000000}">
      <formula1>#REF!</formula1>
    </dataValidation>
    <dataValidation type="list" allowBlank="1" showInputMessage="1" showErrorMessage="1" sqref="G10:G44" xr:uid="{00000000-0002-0000-0300-000003000000}">
      <formula1>Afectación_Económica</formula1>
    </dataValidation>
    <dataValidation type="list" allowBlank="1" showInputMessage="1" showErrorMessage="1" sqref="J10:J44" xr:uid="{00000000-0002-0000-0300-000004000000}">
      <formula1>Reputacional</formula1>
    </dataValidation>
  </dataValidations>
  <printOptions horizontalCentered="1" verticalCentered="1"/>
  <pageMargins left="0.31496062992125984" right="0.27559055118110237" top="0.23622047244094491" bottom="0.15748031496062992" header="0" footer="0"/>
  <pageSetup scale="35" orientation="landscape" r:id="rId1"/>
  <headerFooter alignWithMargins="0"/>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F36"/>
  <sheetViews>
    <sheetView showGridLines="0" zoomScaleNormal="70" workbookViewId="0">
      <pane xSplit="1" ySplit="9" topLeftCell="B29" activePane="bottomRight" state="frozen"/>
      <selection activeCell="A11" sqref="A11"/>
      <selection pane="topRight" activeCell="A11" sqref="A11"/>
      <selection pane="bottomLeft" activeCell="A11" sqref="A11"/>
      <selection pane="bottomRight" activeCell="A11" sqref="A11"/>
    </sheetView>
  </sheetViews>
  <sheetFormatPr baseColWidth="10" defaultColWidth="0" defaultRowHeight="12.5" x14ac:dyDescent="0.35"/>
  <cols>
    <col min="1" max="1" width="17.453125" style="253" customWidth="1"/>
    <col min="2" max="2" width="29.453125" style="256" customWidth="1"/>
    <col min="3" max="3" width="16.453125" style="253" customWidth="1"/>
    <col min="4" max="4" width="28.26953125" style="256" customWidth="1"/>
    <col min="5" max="5" width="25" style="256" customWidth="1"/>
    <col min="6" max="6" width="3.81640625" style="256" customWidth="1"/>
    <col min="7" max="7" width="7.453125" style="256" customWidth="1"/>
    <col min="8" max="8" width="14" style="256" customWidth="1"/>
    <col min="9" max="9" width="13.81640625" style="256" customWidth="1"/>
    <col min="10" max="10" width="12.453125" style="256" customWidth="1"/>
    <col min="11" max="11" width="15.1796875" style="256" customWidth="1"/>
    <col min="12" max="13" width="12.453125" style="256" customWidth="1"/>
    <col min="14" max="14" width="3.81640625" style="256" customWidth="1"/>
    <col min="15" max="15" width="4.81640625" style="253" customWidth="1"/>
    <col min="16" max="16" width="6.453125" style="253" customWidth="1"/>
    <col min="17" max="17" width="11" style="253" bestFit="1" customWidth="1"/>
    <col min="18" max="22" width="12" style="253" customWidth="1"/>
    <col min="23" max="23" width="11.453125" style="253" customWidth="1"/>
    <col min="24" max="27" width="11.453125" style="253" hidden="1" customWidth="1"/>
    <col min="28" max="28" width="5.453125" style="253" hidden="1" customWidth="1"/>
    <col min="29" max="29" width="26.81640625" style="253" hidden="1" customWidth="1"/>
    <col min="30" max="34" width="22.81640625" style="256" hidden="1" customWidth="1"/>
    <col min="35" max="35" width="23.453125" style="253" hidden="1" customWidth="1"/>
    <col min="36" max="263" width="11.453125" style="253" hidden="1" customWidth="1"/>
    <col min="264" max="264" width="12.453125" style="253" hidden="1" customWidth="1"/>
    <col min="265" max="265" width="47" style="253" hidden="1" customWidth="1"/>
    <col min="266" max="266" width="35" style="253" hidden="1" customWidth="1"/>
    <col min="267" max="16384" width="14.453125" style="253" hidden="1"/>
  </cols>
  <sheetData>
    <row r="1" spans="1:36" s="213" customFormat="1" ht="32.5" customHeight="1" x14ac:dyDescent="0.35">
      <c r="A1" s="343"/>
      <c r="B1" s="344"/>
      <c r="C1" s="349" t="s">
        <v>93</v>
      </c>
      <c r="D1" s="350"/>
      <c r="E1" s="350"/>
      <c r="F1" s="350"/>
      <c r="G1" s="350"/>
      <c r="H1" s="350"/>
      <c r="I1" s="351"/>
      <c r="J1" s="467" t="s">
        <v>94</v>
      </c>
      <c r="K1" s="468"/>
    </row>
    <row r="2" spans="1:36" s="213" customFormat="1" ht="26.15" customHeight="1" x14ac:dyDescent="0.35">
      <c r="A2" s="345"/>
      <c r="B2" s="346"/>
      <c r="C2" s="352"/>
      <c r="D2" s="353"/>
      <c r="E2" s="353"/>
      <c r="F2" s="353"/>
      <c r="G2" s="353"/>
      <c r="H2" s="353"/>
      <c r="I2" s="354"/>
      <c r="J2" s="214" t="s">
        <v>95</v>
      </c>
      <c r="K2" s="214" t="s">
        <v>96</v>
      </c>
    </row>
    <row r="3" spans="1:36" s="213" customFormat="1" ht="32.5" customHeight="1" x14ac:dyDescent="0.35">
      <c r="A3" s="347"/>
      <c r="B3" s="348"/>
      <c r="C3" s="355"/>
      <c r="D3" s="356"/>
      <c r="E3" s="356"/>
      <c r="F3" s="356"/>
      <c r="G3" s="356"/>
      <c r="H3" s="356"/>
      <c r="I3" s="357"/>
      <c r="J3" s="467" t="s">
        <v>97</v>
      </c>
      <c r="K3" s="468"/>
    </row>
    <row r="4" spans="1:36" s="217" customFormat="1" ht="22.5" customHeight="1" x14ac:dyDescent="0.3">
      <c r="A4" s="497"/>
      <c r="B4" s="498"/>
      <c r="C4" s="498"/>
      <c r="D4" s="498"/>
      <c r="E4" s="498"/>
      <c r="F4" s="498"/>
      <c r="G4" s="498"/>
      <c r="H4" s="498"/>
      <c r="I4" s="498"/>
      <c r="J4" s="498"/>
      <c r="K4" s="498"/>
      <c r="L4" s="498"/>
      <c r="AD4" s="219"/>
      <c r="AE4" s="219"/>
      <c r="AF4" s="219"/>
      <c r="AG4" s="219"/>
      <c r="AH4" s="219"/>
    </row>
    <row r="5" spans="1:36" s="217" customFormat="1" ht="14" x14ac:dyDescent="0.25">
      <c r="A5" s="9" t="s">
        <v>98</v>
      </c>
      <c r="B5" s="483" t="str">
        <f>'2 CONTEXTO E IDENTIFICACIÓN'!B5</f>
        <v>Región Administrativa y de Planeación Especial (RAP-E) Región Central</v>
      </c>
      <c r="C5" s="484"/>
      <c r="D5" s="485"/>
      <c r="AD5" s="219"/>
      <c r="AE5" s="219"/>
      <c r="AF5" s="219"/>
      <c r="AG5" s="219"/>
      <c r="AH5" s="219"/>
    </row>
    <row r="6" spans="1:36" s="217" customFormat="1" ht="14.5" thickBot="1" x14ac:dyDescent="0.3">
      <c r="A6" s="9"/>
      <c r="B6" s="486"/>
      <c r="C6" s="487"/>
      <c r="D6" s="487"/>
      <c r="AD6" s="219"/>
      <c r="AE6" s="219"/>
      <c r="AF6" s="219"/>
      <c r="AG6" s="219"/>
      <c r="AH6" s="219"/>
    </row>
    <row r="7" spans="1:36" s="217" customFormat="1" ht="14.5" thickBot="1" x14ac:dyDescent="0.35">
      <c r="A7" s="115"/>
      <c r="B7" s="114"/>
      <c r="C7" s="114"/>
      <c r="D7" s="29"/>
      <c r="G7" s="494" t="s">
        <v>295</v>
      </c>
      <c r="H7" s="495"/>
      <c r="I7" s="495"/>
      <c r="J7" s="495"/>
      <c r="K7" s="495"/>
      <c r="L7" s="495"/>
      <c r="M7" s="496"/>
      <c r="O7" s="248"/>
      <c r="P7" s="248"/>
      <c r="Q7" s="249"/>
      <c r="R7" s="488" t="s">
        <v>159</v>
      </c>
      <c r="S7" s="488"/>
      <c r="T7" s="488"/>
      <c r="U7" s="488"/>
      <c r="V7" s="489"/>
      <c r="AD7" s="219"/>
      <c r="AE7" s="219"/>
      <c r="AF7" s="219"/>
      <c r="AG7" s="219"/>
      <c r="AH7" s="219"/>
    </row>
    <row r="8" spans="1:36" ht="13" x14ac:dyDescent="0.35">
      <c r="A8" s="30"/>
      <c r="B8" s="31"/>
      <c r="C8" s="367" t="s">
        <v>296</v>
      </c>
      <c r="D8" s="367"/>
      <c r="E8" s="367"/>
      <c r="F8" s="32"/>
      <c r="G8" s="250"/>
      <c r="H8" s="251"/>
      <c r="I8" s="488" t="s">
        <v>159</v>
      </c>
      <c r="J8" s="488"/>
      <c r="K8" s="488"/>
      <c r="L8" s="488"/>
      <c r="M8" s="489"/>
      <c r="N8" s="32"/>
      <c r="O8" s="252"/>
      <c r="P8" s="252"/>
      <c r="R8" s="254">
        <v>0.2</v>
      </c>
      <c r="S8" s="254">
        <v>0.4</v>
      </c>
      <c r="T8" s="254">
        <v>0.6</v>
      </c>
      <c r="U8" s="254">
        <v>0.8</v>
      </c>
      <c r="V8" s="255">
        <v>1</v>
      </c>
      <c r="W8" s="33"/>
      <c r="X8" s="33"/>
      <c r="Y8" s="33"/>
      <c r="Z8" s="33"/>
      <c r="AA8" s="33"/>
      <c r="AB8" s="33"/>
      <c r="AC8" s="33"/>
    </row>
    <row r="9" spans="1:36" ht="26" x14ac:dyDescent="0.25">
      <c r="A9" s="34" t="s">
        <v>297</v>
      </c>
      <c r="B9" s="35" t="s">
        <v>298</v>
      </c>
      <c r="C9" s="36" t="s">
        <v>254</v>
      </c>
      <c r="D9" s="36" t="s">
        <v>255</v>
      </c>
      <c r="E9" s="37" t="s">
        <v>69</v>
      </c>
      <c r="F9" s="32"/>
      <c r="G9" s="252"/>
      <c r="H9" s="38"/>
      <c r="I9" s="39" t="s">
        <v>273</v>
      </c>
      <c r="J9" s="39" t="s">
        <v>277</v>
      </c>
      <c r="K9" s="39" t="s">
        <v>281</v>
      </c>
      <c r="L9" s="39" t="s">
        <v>286</v>
      </c>
      <c r="M9" s="40" t="s">
        <v>291</v>
      </c>
      <c r="N9" s="32"/>
      <c r="O9" s="252"/>
      <c r="P9" s="252"/>
      <c r="Q9" s="257"/>
      <c r="R9" s="41" t="s">
        <v>273</v>
      </c>
      <c r="S9" s="41" t="s">
        <v>277</v>
      </c>
      <c r="T9" s="41" t="s">
        <v>281</v>
      </c>
      <c r="U9" s="41" t="s">
        <v>286</v>
      </c>
      <c r="V9" s="42" t="s">
        <v>291</v>
      </c>
      <c r="Y9" s="33"/>
      <c r="Z9" s="33"/>
      <c r="AA9" s="43"/>
      <c r="AB9" s="43"/>
      <c r="AC9" s="43"/>
      <c r="AD9" s="43"/>
      <c r="AE9" s="43"/>
      <c r="AF9" s="43"/>
      <c r="AG9" s="43"/>
      <c r="AH9" s="43"/>
      <c r="AI9" s="43"/>
      <c r="AJ9" s="43"/>
    </row>
    <row r="10" spans="1:36" ht="93" customHeight="1" x14ac:dyDescent="0.25">
      <c r="A10" s="258" t="str">
        <f>'2 CONTEXTO E IDENTIFICACIÓN'!A10</f>
        <v>R1 ADMINISTRACIÓN DEL SISTEMA DE GESTIÓN</v>
      </c>
      <c r="B10" s="259" t="str">
        <f>+'2 CONTEXTO E IDENTIFICACIÓN'!J10</f>
        <v>Posibilidad de afectación reputacional por la no actualización de documentos del SIG a causa de carencia de una cultura organanizacional  de mejora continua</v>
      </c>
      <c r="C10" s="44" t="str">
        <f>+'3 PROBABIL E IMPACTO INHERENTE'!F10</f>
        <v>Muy Baja</v>
      </c>
      <c r="D10" s="44" t="str">
        <f>+'3 PROBABIL E IMPACTO INHERENTE'!N10</f>
        <v>Menor</v>
      </c>
      <c r="E10" s="259" t="str">
        <f>+IF(C10=$Q$10,IF(D10=$R$9,$R$10,IF(D10=$S$9,$S$10,IF(D10=$T$9,$T$10,IF(D10=$U$9,$U$10,IF(D10=$V$9,$V$10))))),IF(C10=$Q$11,IF(D10=$R$9,$R$11,IF(D10=$S$9,$S$11,IF(D10=$T$9,$T$11,IF(D10=$U$9,$U$11,IF(D10=$V$9,$V$11))))),IF(C10=$Q$12,IF(D10=$R$9,$R$12,IF(D10=$S$9,$S$12,IF(D10=$T$9,$T$12,IF(D10=$U$9,$U$12,IF(D10=$V$9,$V$12))))),IF(C10=$Q$13,IF(D10=$R$9,$R$13,IF(D10=$S$9,$S$13,IF(D10=$T$9,$T$13,IF(D10=$U$9,$U$13,IF(D10=$V$9,$V$13))))),IF(C10=$Q$14,IF(D10=$R$9,$R$14,IF(D10=$S$9,$S$14,IF(D10=$T$9,$T$14,IF(D10=$U$9,$U$14,IF(D10=$V$9,$V$14))))),"")))))</f>
        <v>Bajo</v>
      </c>
      <c r="F10" s="260"/>
      <c r="G10" s="492" t="s">
        <v>140</v>
      </c>
      <c r="H10" s="39" t="s">
        <v>289</v>
      </c>
      <c r="I10" s="45" t="str">
        <f>+IF(AND(C10=$Q$10,D10=$R$9),A10,"")&amp;" "&amp;IF(AND(C11=$Q$10,D11=$R$9),A11,"")&amp;" "&amp;IF(AND(C12=$Q$10,D12=$R$9),A12,"")&amp;" "&amp;IF(AND(C13=$Q$10,D13=$R$9),A13,"")&amp;" "&amp;IF(AND(C14=$Q$10,D14=$R$9),A14,"")&amp;" "&amp;IF(AND(C15=$Q$10,D15=$R$9),A15,"")&amp;" "&amp;IF(AND(C16=$Q$10,D16=$R$9),A16,"")&amp;" "&amp;IF(AND(C17=$Q$10,D17=$R$9),A17,"")&amp;" "&amp;IF(AND(C18=$Q$10,D18=$R$9),A18,"")&amp;" "&amp;IF(AND(C19=$Q$10,D19=$R$9),A19,"")&amp;" "&amp;IF(AND(C20=$Q$10,D20=$R$9),A20,"")&amp;" "&amp;IF(AND(C21=$Q$10,D21=$R$9),A21,"")&amp;" "&amp;IF(AND(C22=$Q$10,D22=$R$9),A22,"")&amp;" "&amp;IF(AND(C23=$Q$10,D23=$R$9),A23,"")&amp;" "&amp;IF(AND(C24=$Q$10,D24=$R$9),A24,"")&amp;" "&amp;IF(AND(C25=$Q$10,D25=$R$9),A25,"")&amp;" "&amp;IF(AND(C26=$Q$10,D26=$R$9),A26,"")&amp;" "&amp;IF(AND(C27=$Q$10,D27=$R$9),A27,"")&amp;" "&amp;IF(AND(C28=$Q$10,D28=$R$9),A28,"")&amp;" "&amp;IF(AND(C29=$Q$10,D29=$R$9),A29,"")</f>
        <v xml:space="preserve">                   </v>
      </c>
      <c r="J10" s="45" t="str">
        <f>+IF(AND(C10=$Q$10,D10=$S$9),A10,"")&amp;" "&amp;IF(AND(C11=$Q$10,D11=$S$9),A11,"")&amp;" "&amp;IF(AND(C12=$Q$10,D12=$S$9),A12,"")&amp;" "&amp;IF(AND(C13=$Q$10,D13=$S$9),A13,"")&amp;" "&amp;IF(AND(C14=$Q$10,D14=$S$9),A14,"")&amp;" "&amp;IF(AND(C15=$Q$10,D15=$S$9),A15,"")&amp;" "&amp;IF(AND(C16=$Q$10,D16=$S$9),A16,"")&amp;" "&amp;IF(AND(C17=$Q$10,D17=$S$9),A17,"")&amp;" "&amp;IF(AND(C18=$Q$10,D18=$S$9),A18,"")&amp;" "&amp;IF(AND(C19=$Q$10,D19=$S$9),A19,"")&amp;" "&amp;IF(AND(C20=$Q$10,D20=$S$9),A20,"")&amp;" "&amp;IF(AND(C21=$Q$10,D21=$S$9),A21,"")&amp;" "&amp;IF(AND(C22=$Q$10,D22=$S$9),A22,"")&amp;" "&amp;IF(AND(C23=$Q$10,D23=$S$9),A23,"")&amp;" "&amp;IF(AND(C24=$Q$10,D24=$S$9),A24,"")&amp;" "&amp;IF(AND(C25=$Q$10,D25=$S$9),A25,"")&amp;" "&amp;IF(AND(C26=$Q$10,D26=$S$9),A26,"")&amp;" "&amp;IF(AND(C27=$Q$10,D27=$S$9),A27,"")&amp;" "&amp;IF(AND(C28=$Q$10,D28=$S$9),A28,"")&amp;" "&amp;IF(AND(C29=$Q$10,D29=$S$9),A29,"")</f>
        <v xml:space="preserve">                   </v>
      </c>
      <c r="K10" s="45" t="str">
        <f>+IF(AND(C10=$Q$10,D10=$T$9),A10,"")&amp;" "&amp;IF(AND(C11=$Q$10,D11=$T$9),A11,"")&amp;" "&amp;IF(AND(C12=$Q$10,D12=$T$9),A12,"")&amp;" "&amp;IF(AND(C13=$Q$10,D13=$T$9),A13,"")&amp;" "&amp;IF(AND(C14=$Q$10,D14=$T$9),A14,"")&amp;" "&amp;IF(AND(C15=$Q$10,D15=$T$9),A15,"")&amp;" "&amp;IF(AND(C16=$Q$10,D16=$T$9),A16,"")&amp;" "&amp;IF(AND(C17=$Q$10,D17=$T$9),A17,"")&amp;" "&amp;IF(AND(C18=$Q$10,D18=$T$9),A18,"")&amp;" "&amp;IF(AND(C19=$Q$10,D19=$T$9),A19,"")&amp;" "&amp;IF(AND(C20=$Q$10,D20=$T$9),A20,"")&amp;" "&amp;IF(AND(C21=$Q$10,D21=$T$9),A21,"")&amp;" "&amp;IF(AND(C22=$Q$10,D22=$T$9),A22,"")&amp;" "&amp;IF(AND(C23=$Q$10,D23=$T$9),A23,"")&amp;" "&amp;IF(AND(C24=$Q$10,D24=$T$9),A24,"")&amp;" "&amp;IF(AND(C25=$Q$10,D25=$T$9),A25,"")&amp;" "&amp;IF(AND(C26=$Q$10,D26=$T$9),A26,"")&amp;" "&amp;IF(AND(C27=$Q$10,D27=$T$9),A27,"")&amp;" "&amp;IF(AND(C28=$Q$10,D28=$T$9),A28,"")&amp;" "&amp;IF(AND(C29=$Q$10,D29=$T$9),A29,"")</f>
        <v xml:space="preserve">                   </v>
      </c>
      <c r="L10" s="45" t="str">
        <f>+IF(AND(C10=$Q$10,D10=$U$9),A10,"")&amp;" "&amp;IF(AND(C11=$Q$10,D11=$U$9),A11,"")&amp;" "&amp;IF(AND(C12=$Q$10,D12=$U$9),A12,"")&amp;" "&amp;IF(AND(C13=$Q$10,D13=$U$9),A13,"")&amp;" "&amp;IF(AND(C14=$Q$10,D14=$U$9),A14,"")&amp;" "&amp;IF(AND(C15=$Q$10,D15=$U$9),A15,"")&amp;" "&amp;IF(AND(C16=$Q$10,D16=$U$9),A16,"")&amp;" "&amp;IF(AND(C17=$Q$10,D17=$U$9),A17,"")&amp;" "&amp;IF(AND(C18=$Q$10,D18=$U$9),A18,"")&amp;" "&amp;IF(AND(C19=$Q$10,D19=$U$9),A19,"")&amp;" "&amp;IF(AND(C20=$Q$10,D20=$U$9),A20,"")&amp;" "&amp;IF(AND(C21=$Q$10,D21=$U$9),A21,"")&amp;" "&amp;IF(AND(C22=$Q$10,D22=$U$9),A22,"")&amp;" "&amp;IF(AND(C23=$Q$10,D23=$U$9),A23,"")&amp;" "&amp;IF(AND(C24=$Q$10,D24=$U$9),A24,"")&amp;" "&amp;IF(AND(C25=$Q$10,D25=$U$9),A25,"")&amp;" "&amp;IF(AND(C26=$Q$10,D26=$U$9),A26,"")&amp;" "&amp;IF(AND(C27=$Q$10,D27=$U$9),A27,"")&amp;" "&amp;IF(AND(C28=$Q$10,D28=$U$9),A28,"")&amp;" "&amp;IF(AND(C29=$Q$10,D29=$U$9),A29,"")</f>
        <v xml:space="preserve">                   </v>
      </c>
      <c r="M10" s="46" t="str">
        <f>+IF(AND(C10=$Q$10,D10=$V$9),A10,"")&amp;" "&amp;IF(AND(C11=$Q$10,D11=$V$9),A11,"")&amp;" "&amp;IF(AND(C12=$Q$10,D12=$V$9),A12,"")&amp;" "&amp;IF(AND(C13=$Q$10,D13=$V$9),A13,"")&amp;" "&amp;IF(AND(C14=$Q$10,D14=$V$9),A14,"")&amp;" "&amp;IF(AND(C15=$Q$10,D15=$V$9),A15,"")&amp;" "&amp;IF(AND(C16=$Q$10,D16=$V$9),A16,"")&amp;" "&amp;IF(AND(C17=$Q$10,D17=$V$9),A17,"")&amp;" "&amp;IF(AND(C18=$Q$10,D18=$V$9),A18,"")&amp;" "&amp;IF(AND(C19=$Q$10,D19=$V$9),A19,"")&amp;" "&amp;IF(AND(C20=$Q$10,D20=$V$9),A20,"")&amp;" "&amp;IF(AND(C21=$Q$10,D21=$V$9),A21,"")&amp;" "&amp;IF(AND(C22=$Q$10,D22=$V$9),A22,"")&amp;" "&amp;IF(AND(C23=$Q$10,D23=$V$9),A23,"")&amp;" "&amp;IF(AND(C24=$Q$10,D24=$V$9),A24,"")&amp;" "&amp;IF(AND(C25=$Q$10,D25=$V$9),A25,"")&amp;" "&amp;IF(AND(C26=$Q$10,D26=$V$9),A26,"")&amp;" "&amp;IF(AND(C27=$Q$10,D27=$V$9),A27,"")&amp;" "&amp;IF(AND(C28=$Q$10,D28=$V$9),A28,"")&amp;" "&amp;IF(AND(C29=$Q$10,D29=$V$9),A29,"")</f>
        <v xml:space="preserve">                   </v>
      </c>
      <c r="N10" s="260"/>
      <c r="O10" s="490" t="s">
        <v>140</v>
      </c>
      <c r="P10" s="261">
        <v>1</v>
      </c>
      <c r="Q10" s="41" t="s">
        <v>289</v>
      </c>
      <c r="R10" s="45" t="s">
        <v>299</v>
      </c>
      <c r="S10" s="45" t="s">
        <v>299</v>
      </c>
      <c r="T10" s="45" t="s">
        <v>299</v>
      </c>
      <c r="U10" s="45" t="s">
        <v>299</v>
      </c>
      <c r="V10" s="46" t="s">
        <v>300</v>
      </c>
      <c r="Y10" s="33"/>
      <c r="Z10" s="33"/>
      <c r="AA10" s="43"/>
      <c r="AB10" s="43"/>
      <c r="AC10" s="43"/>
      <c r="AD10" s="47"/>
      <c r="AE10" s="47"/>
      <c r="AF10" s="47"/>
      <c r="AG10" s="47"/>
      <c r="AH10" s="47"/>
      <c r="AI10" s="43"/>
      <c r="AJ10" s="43"/>
    </row>
    <row r="11" spans="1:36" ht="93" customHeight="1" x14ac:dyDescent="0.25">
      <c r="A11" s="258" t="str">
        <f>'2 CONTEXTO E IDENTIFICACIÓN'!A11</f>
        <v>R2 ADMINISTRACIÓN DEL SISTEMA DE GESTIÓN</v>
      </c>
      <c r="B11" s="259" t="str">
        <f>+'2 CONTEXTO E IDENTIFICACIÓN'!J11</f>
        <v>Posibilidad de pérdida económica y reputacional por manipulación o alteración intencional de información registrada en el SIG para ocultar incumplimientos o errores a causa de temor a consecuencias disciplinarias o legales</v>
      </c>
      <c r="C11" s="44" t="str">
        <f>+'3 PROBABIL E IMPACTO INHERENTE'!F11</f>
        <v>Media</v>
      </c>
      <c r="D11" s="44" t="str">
        <f>+'3 PROBABIL E IMPACTO INHERENTE'!N11</f>
        <v>Menor</v>
      </c>
      <c r="E11" s="259" t="str">
        <f>+IF(C11=$Q$10,IF(D11=$R$9,$R$10,IF(D11=$S$9,$S$10,IF(D11=$T$9,$T$10,IF(D11=$U$9,$U$10,IF(D11=$V$9,$V$10))))),IF(C11=$Q$11,IF(D11=$R$9,$R$11,IF(D11=$S$9,$S$11,IF(D11=$T$9,$T$11,IF(D11=$U$9,$U$11,IF(D11=$V$9,$V$11))))),IF(C11=$Q$12,IF(D11=$R$9,$R$12,IF(D11=$S$9,$S$12,IF(D11=$T$9,$T$12,IF(D11=$U$9,$U$12,IF(D11=$V$9,$V$12))))),IF(C11=$Q$13,IF(D11=$R$9,$R$13,IF(D11=$S$9,$S$13,IF(D11=$T$9,$T$13,IF(D11=$U$9,$U$13,IF(D11=$V$9,$V$13))))),IF(C11=$Q$14,IF(D11=$R$9,$R$14,IF(D11=$S$9,$S$14,IF(D11=$T$9,$T$14,IF(D11=$U$9,$U$14,IF(D11=$V$9,$V$14))))),"")))))</f>
        <v>Moderado</v>
      </c>
      <c r="F11" s="260"/>
      <c r="G11" s="492"/>
      <c r="H11" s="39" t="s">
        <v>284</v>
      </c>
      <c r="I11" s="48" t="str">
        <f>+IF(AND(C10=$Q$11,D10=$R$9),A10,"")&amp;" "&amp;IF(AND(C11=$Q$11,D11=$R$9),A11,"")&amp;" "&amp;IF(AND(C12=$Q$11,D12=$R$9),A12,"")&amp;" "&amp;IF(AND(C13=$Q$11,D13=$R$9),A13,"")&amp;" "&amp;IF(AND(C14=$Q$11,D14=$R$9),A14,"")&amp;" "&amp;IF(AND(C15=$Q$11,D15=$R$9),A15,"")&amp;" "&amp;IF(AND(C16=$Q$11,D16=$R$9),A16,"")&amp;" "&amp;IF(AND(C17=$Q$11,D17=$R$9),A17,"")&amp;" "&amp;IF(AND(C18=$Q$11,D18=$R$9),A18,"")&amp;" "&amp;IF(AND(C19=$Q$11,D19=$R$9),A19,"")&amp;" "&amp;IF(AND(C20=$Q$11,D20=$R$9),A20,"")&amp;" "&amp;IF(AND(C21=$Q$11,D21=$R$9),A21,"")&amp;" "&amp;IF(AND(C22=$Q$11,D22=$R$9),A22,"")&amp;" "&amp;IF(AND(C23=$Q$11,D23=$R$9),A23,"")&amp;" "&amp;IF(AND(C24=$Q$11,D24=$R$9),A24,"")&amp;" "&amp;IF(AND(C25=$Q$11,D25=$R$9),A25,"")&amp;" "&amp;IF(AND(C26=$Q$11,D26=$R$9),A26,"")&amp;" "&amp;IF(AND(C27=$Q$11,D27=$R$9),A27,"")&amp;" "&amp;IF(AND(C28=$Q$11,D28=$R$9),A28,"")&amp;" "&amp;IF(AND(C29=$Q$11,D29=$R$9),A29,"")</f>
        <v xml:space="preserve">                   </v>
      </c>
      <c r="J11" s="48" t="str">
        <f>+IF(AND(C10=$Q$11,D10=$S$9),A10,"")&amp;" "&amp;IF(AND(C11=$Q$11,D11=$S$9),A11,"")&amp;" "&amp;IF(AND(C12=$Q$11,D12=$S$9),A12,"")&amp;" "&amp;IF(AND(C13=$Q$11,D13=$S$9),A13,"")&amp;" "&amp;IF(AND(C14=$Q$11,D14=$S$9),A14,"")&amp;" "&amp;IF(AND(C15=$Q$11,D15=$S$9),A15,"")&amp;" "&amp;IF(AND(C16=$Q$11,D16=$S$9),A16,"")&amp;" "&amp;IF(AND(C17=$Q$11,D17=$S$9),A17,"")&amp;" "&amp;IF(AND(C18=$Q$11,D18=$S$9),A18,"")&amp;" "&amp;IF(AND(C19=$Q$11,D19=$S$9),A19,"")&amp;" "&amp;IF(AND(C20=$Q$11,D20=$S$9),A20,"")&amp;" "&amp;IF(AND(C21=$Q$11,D21=$S$9),A21,"")&amp;" "&amp;IF(AND(C22=$Q$11,D22=$S$9),A22,"")&amp;" "&amp;IF(AND(C23=$Q$11,D23=$S$9),A23,"")&amp;" "&amp;IF(AND(C24=$Q$11,D24=$S$9),A24,"")&amp;" "&amp;IF(AND(C25=$Q$11,D25=$S$9),A25,"")&amp;" "&amp;IF(AND(C26=$Q$11,D26=$S$9),A26,"")&amp;" "&amp;IF(AND(C27=$Q$11,D27=$S$9),A27,"")&amp;" "&amp;IF(AND(C28=$Q$11,D28=$S$9),A28,"")&amp;" "&amp;IF(AND(C29=$Q$11,D29=$S$9),A29,"")</f>
        <v xml:space="preserve">                   </v>
      </c>
      <c r="K11" s="45" t="str">
        <f>+IF(AND(C10=$Q$11,D10=$T$9),A10,"")&amp;" "&amp;IF(AND(C11=$Q$11,D11=$T$9),A11,"")&amp;" "&amp;IF(AND(C12=$Q$11,D12=$T$9),A12,"")&amp;" "&amp;IF(AND(C13=$Q$11,D13=$T$9),A13,"")&amp;" "&amp;IF(AND(C14=$Q$11,D14=$T$9),A14,"")&amp;" "&amp;IF(AND(C15=$Q$11,D15=$T$9),A15,"")&amp;" "&amp;IF(AND(C16=$Q$11,D16=$T$9),A16,"")&amp;" "&amp;IF(AND(C17=$Q$11,D17=$T$9),A17,"")&amp;" "&amp;IF(AND(C18=$Q$11,D18=$T$9),A18,"")&amp;" "&amp;IF(AND(C19=$Q$11,D19=$T$9),A19,"")&amp;" "&amp;IF(AND(C20=$Q$11,D20=$T$9),A20,"")&amp;" "&amp;IF(AND(C21=$Q$11,D21=$T$9),A21,"")&amp;" "&amp;IF(AND(C22=$Q$11,D22=$T$9),A22,"")&amp;" "&amp;IF(AND(C23=$Q$11,D23=$T$9),A23,"")&amp;" "&amp;IF(AND(C24=$Q$11,D24=$T$9),A24,"")&amp;" "&amp;IF(AND(C25=$Q$11,D25=$T$9),A25,"")&amp;" "&amp;IF(AND(C26=$Q$11,D26=$T$9),A26,"")&amp;" "&amp;IF(AND(C27=$Q$11,D27=$T$9),A27,"")&amp;" "&amp;IF(AND(C28=$Q$11,D28=$T$9),A28,"")&amp;" "&amp;IF(AND(C29=$Q$11,D29=$T$9),A29,"")</f>
        <v xml:space="preserve">                   </v>
      </c>
      <c r="L11" s="45" t="str">
        <f>+IF(AND(C10=$Q$11,D10=$U$9),A10,"")&amp;" "&amp;IF(AND(C11=$Q$11,D11=$U$9),A11,"")&amp;" "&amp;IF(AND(C12=$Q$11,D12=$U$9),A12,"")&amp;" "&amp;IF(AND(C13=$Q$11,D13=$U$9),A13,"")&amp;" "&amp;IF(AND(C14=$Q$11,D14=$U$9),A14,"")&amp;" "&amp;IF(AND(C15=$Q$11,D15=$U$9),A15,"")&amp;" "&amp;IF(AND(C16=$Q$11,D16=$U$9),A16,"")&amp;" "&amp;IF(AND(C17=$Q$11,D17=$U$9),A17,"")&amp;" "&amp;IF(AND(C18=$Q$11,D18=$U$9),A18,"")&amp;" "&amp;IF(AND(C19=$Q$11,D19=$U$9),A19,"")&amp;" "&amp;IF(AND(C20=$Q$11,D20=$U$9),A20,"")&amp;" "&amp;IF(AND(C21=$Q$11,D21=$U$9),A21,"")&amp;" "&amp;IF(AND(C22=$Q$11,D22=$U$9),A22,"")&amp;" "&amp;IF(AND(C23=$Q$11,D23=$U$9),A23,"")&amp;" "&amp;IF(AND(C24=$Q$11,D24=$U$9),A24,"")&amp;" "&amp;IF(AND(C25=$Q$11,D25=$U$9),A25,"")&amp;" "&amp;IF(AND(C26=$Q$11,D26=$U$9),A26,"")&amp;" "&amp;IF(AND(C27=$Q$11,D27=$U$9),A27,"")&amp;" "&amp;IF(AND(C28=$Q$11,D28=$U$9),A28,"")&amp;" "&amp;IF(AND(C29=$Q$11,D29=$U$9),A29,"")</f>
        <v xml:space="preserve">                   </v>
      </c>
      <c r="M11" s="46" t="str">
        <f>+IF(AND(C10=$Q$11,D10=$V$9),A10,"")&amp;" "&amp;IF(AND(C11=$Q$11,D11=$V$9),A11,"")&amp;" "&amp;IF(AND(C12=$Q$11,D12=$V$9),A12,"")&amp;" "&amp;IF(AND(C13=$Q$11,D13=$V$9),A13,"")&amp;" "&amp;IF(AND(C14=$Q$11,D14=$V$9),A14,"")&amp;" "&amp;IF(AND(C15=$Q$11,D15=$V$9),A15,"")&amp;" "&amp;IF(AND(C16=$Q$11,D16=$V$9),A16,"")&amp;" "&amp;IF(AND(C17=$Q$11,D17=$V$9),A17,"")&amp;" "&amp;IF(AND(C18=$Q$11,D18=$V$9),A18,"")&amp;" "&amp;IF(AND(C19=$Q$11,D19=$V$9),A19,"")&amp;" "&amp;IF(AND(C20=$Q$11,D20=$V$9),A20,"")&amp;" "&amp;IF(AND(C21=$Q$11,D21=$V$9),A21,"")&amp;" "&amp;IF(AND(C22=$Q$11,D22=$V$9),A22,"")&amp;" "&amp;IF(AND(C23=$Q$11,D23=$V$9),A23,"")&amp;" "&amp;IF(AND(C24=$Q$11,D24=$V$9),A24,"")&amp;" "&amp;IF(AND(C25=$Q$11,D25=$V$9),A25,"")&amp;" "&amp;IF(AND(C26=$Q$11,D26=$V$9),A26,"")&amp;" "&amp;IF(AND(C27=$Q$11,D27=$V$9),A27,"")&amp;" "&amp;IF(AND(C28=$Q$11,D28=$V$9),A28,"")&amp;" "&amp;IF(AND(C29=$Q$11,D29=$V$9),A29,"")</f>
        <v xml:space="preserve">                   </v>
      </c>
      <c r="N11" s="260"/>
      <c r="O11" s="490"/>
      <c r="P11" s="261">
        <v>0.8</v>
      </c>
      <c r="Q11" s="41" t="s">
        <v>284</v>
      </c>
      <c r="R11" s="48" t="s">
        <v>281</v>
      </c>
      <c r="S11" s="48" t="s">
        <v>281</v>
      </c>
      <c r="T11" s="45" t="s">
        <v>299</v>
      </c>
      <c r="U11" s="45" t="s">
        <v>299</v>
      </c>
      <c r="V11" s="46" t="s">
        <v>300</v>
      </c>
      <c r="Y11" s="33"/>
      <c r="Z11" s="33"/>
      <c r="AA11" s="43"/>
      <c r="AB11" s="49"/>
      <c r="AC11" s="50"/>
      <c r="AD11" s="47"/>
      <c r="AE11" s="47"/>
      <c r="AF11" s="47"/>
      <c r="AG11" s="47"/>
      <c r="AH11" s="47"/>
      <c r="AI11" s="43"/>
      <c r="AJ11" s="43"/>
    </row>
    <row r="12" spans="1:36" ht="93" customHeight="1" x14ac:dyDescent="0.25">
      <c r="A12" s="258" t="str">
        <f>'2 CONTEXTO E IDENTIFICACIÓN'!A12</f>
        <v>R3 GESTIÓN DEL TALENTO HUMANO</v>
      </c>
      <c r="B12" s="259" t="str">
        <f>+'2 CONTEXTO E IDENTIFICACIÓN'!J12</f>
        <v>Posibilidad de afectación económica y reputacional por nombramientos en encargo o en provisionalidad a causa de incumplimiento de requisitos o de la norma</v>
      </c>
      <c r="C12" s="44" t="str">
        <f>+'3 PROBABIL E IMPACTO INHERENTE'!F12</f>
        <v>Baja</v>
      </c>
      <c r="D12" s="44" t="str">
        <f>+'3 PROBABIL E IMPACTO INHERENTE'!N12</f>
        <v>Mayor</v>
      </c>
      <c r="E12" s="259" t="str">
        <f>+IF(C12=$Q$10,IF(D12=$R$9,$R$10,IF(D12=$S$9,$S$10,IF(D12=$T$9,$T$10,IF(D12=$U$9,$U$10,IF(D12=$V$9,$V$10))))),IF(C12=$Q$11,IF(D12=$R$9,$R$11,IF(D12=$S$9,$S$11,IF(D12=$T$9,$T$11,IF(D12=$U$9,$U$11,IF(D12=$V$9,$V$11))))),IF(C12=$Q$12,IF(D12=$R$9,$R$12,IF(D12=$S$9,$S$12,IF(D12=$T$9,$T$12,IF(D12=$U$9,$U$12,IF(D12=$V$9,$V$12))))),IF(C12=$Q$13,IF(D12=$R$9,$R$13,IF(D12=$S$9,$S$13,IF(D12=$T$9,$T$13,IF(D12=$U$9,$U$13,IF(D12=$V$9,$V$13))))),IF(C12=$Q$14,IF(D12=$R$9,$R$14,IF(D12=$S$9,$S$14,IF(D12=$T$9,$T$14,IF(D12=$U$9,$U$14,IF(D12=$V$9,$V$14))))),"")))))</f>
        <v>Alto</v>
      </c>
      <c r="F12" s="260"/>
      <c r="G12" s="492"/>
      <c r="H12" s="39" t="s">
        <v>279</v>
      </c>
      <c r="I12" s="48" t="str">
        <f>+IF(AND(C10=$Q$12,D10=$R$9),A10,"")&amp;" "&amp;IF(AND(C11=$Q$12,D11=$R$9),A11,"")&amp;" "&amp;IF(AND(C12=$Q$12,D12=$R$9),A12,"")&amp;" "&amp;IF(AND(C13=$Q$12,D13=$R$9),A13,"")&amp;" "&amp;IF(AND(C14=$Q$12,D14=$R$9),A14,"")&amp;" "&amp;IF(AND(C15=$Q$12,D15=$R$9),A15,"")&amp;" "&amp;IF(AND(C16=$Q$12,D16=$R$9),A16,"")&amp;" "&amp;IF(AND(C17=$Q$12,D17=$R$9),A17,"")&amp;" "&amp;IF(AND(C18=$Q$12,D18=$R$9),A18,"")&amp;" "&amp;IF(AND(C19=$Q$12,D19=$R$9),A19,"")&amp;" "&amp;IF(AND(C20=$Q$12,D20=$R$9),A20,"")&amp;" "&amp;IF(AND(C21=$Q$12,D21=$R$9),A21,"")&amp;" "&amp;IF(AND(C22=$Q$12,D22=$R$9),A22,"")&amp;" "&amp;IF(AND(C23=$Q$12,D23=$R$9),A23,"")&amp;" "&amp;IF(AND(C24=$Q$12,D24=$R$9),A24,"")&amp;" "&amp;IF(AND(C25=$Q$12,D25=$R$9),A25,"")&amp;" "&amp;IF(AND(C26=$Q$12,D26=$R$9),A26,"")&amp;" "&amp;IF(AND(C27=$Q$12,D27=$R$9),A27,"")&amp;" "&amp;IF(AND(C28=$Q$12,D28=$R$9),A28,"")&amp;" "&amp;IF(AND(C29=$Q$12,D29=$R$9),A29,"")</f>
        <v xml:space="preserve">         R10 GESTIÓN DOCUMENTAL Y ATENCIÓN AL CIUDADANO          </v>
      </c>
      <c r="J12" s="48" t="str">
        <f>+IF(AND(C10=$Q$12,D10=$S$9),A10,"")&amp;" "&amp;IF(AND(C11=$Q$12,D11=$S$9),A11,"")&amp;" "&amp;IF(AND(C12=$Q$12,D12=$S$9),A12,"")&amp;" "&amp;IF(AND(C13=$Q$12,D13=$S$9),A13,"")&amp;" "&amp;IF(AND(C14=$Q$12,D14=$S$9),A14,"")&amp;" "&amp;IF(AND(C15=$Q$12,D15=$S$9),A15,"")&amp;" "&amp;IF(AND(C16=$Q$12,D16=$S$9),A16,"")&amp;" "&amp;IF(AND(C17=$Q$12,D17=$S$9),A17,"")&amp;" "&amp;IF(AND(C18=$Q$12,D18=$S$9),A18,"")&amp;" "&amp;IF(AND(C19=$Q$12,D19=$S$9),A19,"")&amp;" "&amp;IF(AND(C20=$Q$12,D20=$S$9),A20,"")&amp;" "&amp;IF(AND(C21=$Q$12,D21=$S$9),A21,"")&amp;" "&amp;IF(AND(C22=$Q$12,D22=$S$9),A22,"")&amp;" "&amp;IF(AND(C23=$Q$12,D23=$S$9),A23,"")&amp;" "&amp;IF(AND(C24=$Q$12,D24=$S$9),A24,"")&amp;" "&amp;IF(AND(C25=$Q$12,D25=$S$9),A25,"")&amp;" "&amp;IF(AND(C26=$Q$12,D26=$S$9),A26,"")&amp;" "&amp;IF(AND(C27=$Q$12,D27=$S$9),A27,"")&amp;" "&amp;IF(AND(C28=$Q$12,D28=$S$9),A28,"")&amp;" "&amp;IF(AND(C29=$Q$12,D29=$S$9),A29,"")</f>
        <v xml:space="preserve"> R2 ADMINISTRACIÓN DEL SISTEMA DE GESTIÓN                  </v>
      </c>
      <c r="K12" s="48" t="str">
        <f>+IF(AND(C10=$Q$12,D10=$T$9),A10,"")&amp;" "&amp;IF(AND(C11=$Q$12,D11=$T$9),A11,"")&amp;" "&amp;IF(AND(C12=$Q$12,D12=$T$9),A12,"")&amp;" "&amp;IF(AND(C13=$Q$12,D13=$T$9),A13,"")&amp;" "&amp;IF(AND(C14=$Q$12,D14=$T$9),A14,"")&amp;" "&amp;IF(AND(C15=$Q$12,D15=$T$9),A15,"")&amp;" "&amp;IF(AND(C16=$Q$12,D16=$T$9),A16,"")&amp;" "&amp;IF(AND(C17=$Q$12,D17=$T$9),A17,"")&amp;" "&amp;IF(AND(C18=$Q$12,D18=$T$9),A18,"")&amp;" "&amp;IF(AND(C19=$Q$12,D19=$T$9),A19,"")&amp;" "&amp;IF(AND(C20=$Q$12,D20=$T$9),A20,"")&amp;" "&amp;IF(AND(C21=$Q$12,D21=$T$9),A21,"")&amp;" "&amp;IF(AND(C22=$Q$12,D22=$T$9),A22,"")&amp;" "&amp;IF(AND(C23=$Q$12,D23=$T$9),A23,"")&amp;" "&amp;IF(AND(C24=$Q$12,D24=$T$9),A24,"")&amp;" "&amp;IF(AND(C25=$Q$12,D25=$T$9),A25,"")&amp;" "&amp;IF(AND(C26=$Q$12,D26=$T$9),A26,"")&amp;" "&amp;IF(AND(C27=$Q$12,D27=$T$9),A27,"")&amp;" "&amp;IF(AND(C28=$Q$12,D28=$T$9),A28,"")&amp;" "&amp;IF(AND(C29=$Q$12,D29=$T$9),A29,"")</f>
        <v xml:space="preserve">          R11 RELACIONAMIENTO INSTITUCIONAL R12 RELACIONAMIENTO INSTITUCIONAL R13 RELACIONAMIENTO INSTITUCIONAL        R20 GESTIÓN DOCUMENTAL Y ATENCIÓN AL CIUDADANO</v>
      </c>
      <c r="L12" s="45" t="str">
        <f>+IF(AND(C10=$Q$12,D10=$U$9),A10,"")&amp;" "&amp;IF(AND(C11=$Q$12,D11=$U$9),A11,"")&amp;" "&amp;IF(AND(C12=$Q$12,D12=$U$9),A12,"")&amp;" "&amp;IF(AND(C13=$Q$12,D13=$U$9),A13,"")&amp;" "&amp;IF(AND(C14=$Q$12,D14=$U$9),A14,"")&amp;" "&amp;IF(AND(C15=$Q$12,D15=$U$9),A15,"")&amp;" "&amp;IF(AND(C16=$Q$12,D16=$U$9),A16,"")&amp;" "&amp;IF(AND(C17=$Q$12,D17=$U$9),A17,"")&amp;" "&amp;IF(AND(C18=$Q$12,D18=$U$9),A18,"")&amp;" "&amp;IF(AND(C19=$Q$12,D19=$U$9),A19,"")&amp;" "&amp;IF(AND(C20=$Q$12,D20=$U$9),A20,"")&amp;" "&amp;IF(AND(C21=$Q$12,D21=$U$9),A21,"")&amp;" "&amp;IF(AND(C22=$Q$12,D22=$U$9),A22,"")&amp;" "&amp;IF(AND(C23=$Q$12,D23=$U$9),A23,"")&amp;" "&amp;IF(AND(C24=$Q$12,D24=$U$9),A24,"")&amp;" "&amp;IF(AND(C25=$Q$12,D25=$U$9),A25,"")&amp;" "&amp;IF(AND(C26=$Q$12,D26=$U$9),A26,"")&amp;" "&amp;IF(AND(C27=$Q$12,D27=$U$9),A27,"")&amp;" "&amp;IF(AND(C28=$Q$12,D28=$U$9),A28,"")&amp;" "&amp;IF(AND(C29=$Q$12,D29=$U$9),A29,"")</f>
        <v xml:space="preserve">                   </v>
      </c>
      <c r="M12" s="46" t="str">
        <f>+IF(AND(C10=$Q$12,D10=$V$9),A10,"")&amp;" "&amp;IF(AND(C11=$Q$12,D11=$V$9),A11,"")&amp;" "&amp;IF(AND(C12=$Q$12,D12=$V$9),A12,"")&amp;" "&amp;IF(AND(C13=$Q$12,D13=$V$9),A13,"")&amp;" "&amp;IF(AND(C14=$Q$12,D14=$V$9),A14,"")&amp;" "&amp;IF(AND(C15=$Q$12,D15=$V$9),A15,"")&amp;" "&amp;IF(AND(C16=$Q$12,D16=$V$9),A16,"")&amp;" "&amp;IF(AND(C17=$Q$12,D17=$V$9),A17,"")&amp;" "&amp;IF(AND(C18=$Q$12,D18=$V$9),A18,"")&amp;" "&amp;IF(AND(C19=$Q$12,D19=$V$9),A19,"")&amp;" "&amp;IF(AND(C20=$Q$12,D20=$V$9),A20,"")&amp;" "&amp;IF(AND(C21=$Q$12,D21=$V$9),A21,"")&amp;" "&amp;IF(AND(C22=$Q$12,D22=$V$9),A22,"")&amp;" "&amp;IF(AND(C23=$Q$12,D23=$V$9),A23,"")&amp;" "&amp;IF(AND(C24=$Q$12,D24=$V$9),A24,"")&amp;" "&amp;IF(AND(C25=$Q$12,D25=$V$9),A25,"")&amp;" "&amp;IF(AND(C26=$Q$12,D26=$V$9),A26,"")&amp;" "&amp;IF(AND(C27=$Q$12,D27=$V$9),A27,"")&amp;" "&amp;IF(AND(C28=$Q$12,D28=$V$9),A28,"")&amp;" "&amp;IF(AND(C29=$Q$12,D29=$V$9),A29,"")</f>
        <v xml:space="preserve">       R8 GESTIÓN CONTRACTUAL R9 GESTIÓN CONTRACTUAL           </v>
      </c>
      <c r="N12" s="260"/>
      <c r="O12" s="490"/>
      <c r="P12" s="261">
        <v>0.6</v>
      </c>
      <c r="Q12" s="41" t="s">
        <v>279</v>
      </c>
      <c r="R12" s="48" t="s">
        <v>281</v>
      </c>
      <c r="S12" s="48" t="s">
        <v>281</v>
      </c>
      <c r="T12" s="48" t="s">
        <v>281</v>
      </c>
      <c r="U12" s="45" t="s">
        <v>299</v>
      </c>
      <c r="V12" s="46" t="s">
        <v>300</v>
      </c>
      <c r="Y12" s="33"/>
      <c r="Z12" s="33"/>
      <c r="AA12" s="43"/>
      <c r="AB12" s="49"/>
      <c r="AC12" s="50"/>
      <c r="AD12" s="47"/>
      <c r="AE12" s="47"/>
      <c r="AF12" s="47"/>
      <c r="AG12" s="47"/>
      <c r="AH12" s="51"/>
      <c r="AI12" s="43"/>
      <c r="AJ12" s="43"/>
    </row>
    <row r="13" spans="1:36" ht="93" customHeight="1" x14ac:dyDescent="0.25">
      <c r="A13" s="258" t="str">
        <f>'2 CONTEXTO E IDENTIFICACIÓN'!A13</f>
        <v>R4 GESTIÓN DEL TALENTO HUMANO</v>
      </c>
      <c r="B13" s="259" t="str">
        <f>+'2 CONTEXTO E IDENTIFICACIÓN'!J13</f>
        <v>Posibilidad de pérdida económica y reputacional por manipulación o falsificación de documentos laborales (hojas de vida, certificados, incapacidades) a causa de falta de verificación</v>
      </c>
      <c r="C13" s="44" t="str">
        <f>+'3 PROBABIL E IMPACTO INHERENTE'!F13</f>
        <v>Baja</v>
      </c>
      <c r="D13" s="44" t="str">
        <f>+'3 PROBABIL E IMPACTO INHERENTE'!N13</f>
        <v>Moderado</v>
      </c>
      <c r="E13" s="259" t="str">
        <f t="shared" ref="E13:E28" si="0">+IF(C13=$Q$10,IF(D13=$R$9,$R$10,IF(D13=$S$9,$S$10,IF(D13=$T$9,$T$10,IF(D13=$U$9,$U$10,IF(D13=$V$9,$V$10))))),IF(C13=$Q$11,IF(D13=$R$9,$R$11,IF(D13=$S$9,$S$11,IF(D13=$T$9,$T$11,IF(D13=$U$9,$U$11,IF(D13=$V$9,$V$11))))),IF(C13=$Q$12,IF(D13=$R$9,$R$12,IF(D13=$S$9,$S$12,IF(D13=$T$9,$T$12,IF(D13=$U$9,$U$12,IF(D13=$V$9,$V$12))))),IF(C13=$Q$13,IF(D13=$R$9,$R$13,IF(D13=$S$9,$S$13,IF(D13=$T$9,$T$13,IF(D13=$U$9,$U$13,IF(D13=$V$9,$V$13))))),IF(C13=$Q$14,IF(D13=$R$9,$R$14,IF(D13=$S$9,$S$14,IF(D13=$T$9,$T$14,IF(D13=$U$9,$U$14,IF(D13=$V$9,$V$14))))),"")))))</f>
        <v>Moderado</v>
      </c>
      <c r="F13" s="260"/>
      <c r="G13" s="492"/>
      <c r="H13" s="39" t="s">
        <v>275</v>
      </c>
      <c r="I13" s="52" t="str">
        <f>+IF(AND(C10=$Q$13,D10=$R$9),A10,"")&amp;" "&amp;IF(AND(C11=$Q$13,D11=$R$9),A11,"")&amp;" "&amp;IF(AND(C12=$Q$13,D12=$R$9),A12,"")&amp;" "&amp;IF(AND(C13=$Q$13,D13=$R$9),A13,"")&amp;" "&amp;IF(AND(C14=$Q$13,D14=$R$9),A14,"")&amp;" "&amp;IF(AND(C15=$Q$13,D15=$R$9),A15,"")&amp;" "&amp;IF(AND(C16=$Q$13,D16=$R$9),A16,"")&amp;" "&amp;IF(AND(C17=$Q$13,D17=$R$9),A17,"")&amp;" "&amp;IF(AND(C18=$Q$13,D18=$R$9),A18,"")&amp;" "&amp;IF(AND(C19=$Q$13,D19=$R$9),A19,"")&amp;" "&amp;IF(AND(C20=$Q$13,D20=$R$9),A20,"")&amp;" "&amp;IF(AND(C21=$Q$13,D21=$R$9),A21,"")&amp;" "&amp;IF(AND(C22=$Q$13,D22=$R$9),A22,"")&amp;" "&amp;IF(AND(C23=$Q$13,D23=$R$9),A23,"")&amp;" "&amp;IF(AND(C24=$Q$13,D24=$R$9),A24,"")&amp;" "&amp;IF(AND(C25=$Q$13,D25=$R$9),A25,"")&amp;" "&amp;IF(AND(C26=$Q$13,D26=$R$9),A26,"")&amp;" "&amp;IF(AND(C27=$Q$13,D27=$R$9),A27,"")&amp;" "&amp;IF(AND(C28=$Q$13,D28=$R$9),A28,"")&amp;" "&amp;IF(AND(C29=$Q$13,D29=$R$9),A29,"")</f>
        <v xml:space="preserve">                  R19 GESTIÓN DE PROYECTOS REGIONALES </v>
      </c>
      <c r="J13" s="48" t="str">
        <f>+IF(AND(C10=$Q$13,D10=$S$9),A10,"")&amp;" "&amp;IF(AND(C11=$Q$13,D11=$S$9),A11,"")&amp;" "&amp;IF(AND(C12=$Q$13,D12=$S$9),A12,"")&amp;" "&amp;IF(AND(C13=$Q$13,D13=$S$9),A13,"")&amp;" "&amp;IF(AND(C14=$Q$13,D14=$S$9),A14,"")&amp;" "&amp;IF(AND(C15=$Q$13,D15=$S$9),A15,"")&amp;" "&amp;IF(AND(C16=$Q$13,D16=$S$9),A16,"")&amp;" "&amp;IF(AND(C17=$Q$13,D17=$S$9),A17,"")&amp;" "&amp;IF(AND(C18=$Q$13,D18=$S$9),A18,"")&amp;" "&amp;IF(AND(C19=$Q$13,D19=$S$9),A19,"")&amp;" "&amp;IF(AND(C20=$Q$13,D20=$S$9),A20,"")&amp;" "&amp;IF(AND(C21=$Q$13,D21=$S$9),A21,"")&amp;" "&amp;IF(AND(C22=$Q$13,D22=$S$9),A22,"")&amp;" "&amp;IF(AND(C23=$Q$13,D23=$S$9),A23,"")&amp;" "&amp;IF(AND(C24=$Q$13,D24=$S$9),A24,"")&amp;" "&amp;IF(AND(C25=$Q$13,D25=$S$9),A25,"")&amp;" "&amp;IF(AND(C26=$Q$13,D26=$S$9),A26,"")&amp;" "&amp;IF(AND(C27=$Q$13,D27=$S$9),A27,"")&amp;" "&amp;IF(AND(C28=$Q$13,D28=$S$9),A28,"")&amp;" "&amp;IF(AND(C29=$Q$13,D29=$S$9),A29,"")</f>
        <v xml:space="preserve">    R5 GESTIÓN DE TALENTO HUMANO R6 GESTIÓN DE BIENES Y SERVICIOS        R14 DIRECCIONAMIENTO ESTRATEGICO      </v>
      </c>
      <c r="K13" s="48" t="str">
        <f>+IF(AND(C10=$Q$13,D10=$T$9),A10,"")&amp;" "&amp;IF(AND(C11=$Q$13,D11=$T$9),A11,"")&amp;" "&amp;IF(AND(C12=$Q$13,D12=$T$9),A12,"")&amp;" "&amp;IF(AND(C13=$Q$13,D13=$T$9),A13,"")&amp;" "&amp;IF(AND(C14=$Q$13,D14=$T$9),A14,"")&amp;" "&amp;IF(AND(C15=$Q$13,D15=$T$9),A15,"")&amp;" "&amp;IF(AND(C16=$Q$13,D16=$T$9),A16,"")&amp;" "&amp;IF(AND(C17=$Q$13,D17=$T$9),A17,"")&amp;" "&amp;IF(AND(C18=$Q$13,D18=$T$9),A18,"")&amp;" "&amp;IF(AND(C19=$Q$13,D19=$T$9),A19,"")&amp;" "&amp;IF(AND(C20=$Q$13,D20=$T$9),A20,"")&amp;" "&amp;IF(AND(C21=$Q$13,D21=$T$9),A21,"")&amp;" "&amp;IF(AND(C22=$Q$13,D22=$T$9),A22,"")&amp;" "&amp;IF(AND(C23=$Q$13,D23=$T$9),A23,"")&amp;" "&amp;IF(AND(C24=$Q$13,D24=$T$9),A24,"")&amp;" "&amp;IF(AND(C25=$Q$13,D25=$T$9),A25,"")&amp;" "&amp;IF(AND(C26=$Q$13,D26=$T$9),A26,"")&amp;" "&amp;IF(AND(C27=$Q$13,D27=$T$9),A27,"")&amp;" "&amp;IF(AND(C28=$Q$13,D28=$T$9),A28,"")&amp;" "&amp;IF(AND(C29=$Q$13,D29=$T$9),A29,"")</f>
        <v xml:space="preserve">   R4 GESTIÓN DEL TALENTO HUMANO            R16 CONTROL Y MEJORAMIENTO CONTINUO R17 GESTIÓN DE PROYECTOS REGIONALES R18 GESTIÓN DE PROYECTOS REGIONALES  </v>
      </c>
      <c r="L13" s="45" t="str">
        <f>+IF(AND(C10=$Q$13,D10=$U$9),A10,"")&amp;" "&amp;IF(AND(C11=$Q$13,D11=$U$9),A11,"")&amp;" "&amp;IF(AND(C12=$Q$13,D12=$U$9),A12,"")&amp;" "&amp;IF(AND(C13=$Q$13,D13=$U$9),A13,"")&amp;" "&amp;IF(AND(C14=$Q$13,D14=$U$9),A14,"")&amp;" "&amp;IF(AND(C15=$Q$13,D15=$U$9),A15,"")&amp;" "&amp;IF(AND(C16=$Q$13,D16=$U$9),A16,"")&amp;" "&amp;IF(AND(C17=$Q$13,D17=$U$9),A17,"")&amp;" "&amp;IF(AND(C18=$Q$13,D18=$U$9),A18,"")&amp;" "&amp;IF(AND(C19=$Q$13,D19=$U$9),A19,"")&amp;" "&amp;IF(AND(C20=$Q$13,D20=$U$9),A20,"")&amp;" "&amp;IF(AND(C21=$Q$13,D21=$U$9),A21,"")&amp;" "&amp;IF(AND(C22=$Q$13,D22=$U$9),A22,"")&amp;" "&amp;IF(AND(C23=$Q$13,D23=$U$9),A23,"")&amp;" "&amp;IF(AND(C24=$Q$13,D24=$U$9),A24,"")&amp;" "&amp;IF(AND(C25=$Q$13,D25=$U$9),A25,"")&amp;" "&amp;IF(AND(C26=$Q$13,D26=$U$9),A26,"")&amp;" "&amp;IF(AND(C27=$Q$13,D27=$U$9),A27,"")&amp;" "&amp;IF(AND(C28=$Q$13,D28=$U$9),A28,"")&amp;" "&amp;IF(AND(C29=$Q$13,D29=$U$9),A29,"")</f>
        <v xml:space="preserve">  R3 GESTIÓN DEL TALENTO HUMANO    R7 DEFENSA JURÍDICA             </v>
      </c>
      <c r="M13" s="46" t="str">
        <f>+IF(AND(C10=$Q$13,D10=$V$9),A10,"")&amp;" "&amp;IF(AND(C11=$Q$13,D11=$V$9),A11,"")&amp;" "&amp;IF(AND(C12=$Q$13,D12=$V$9),A12,"")&amp;" "&amp;IF(AND(C13=$Q$13,D13=$V$9),A13,"")&amp;" "&amp;IF(AND(C14=$Q$13,D14=$V$9),A14,"")&amp;" "&amp;IF(AND(C15=$Q$13,D15=$V$9),A15,"")&amp;" "&amp;IF(AND(C16=$Q$13,D16=$V$9),A16,"")&amp;" "&amp;IF(AND(C17=$Q$13,D17=$V$9),A17,"")&amp;" "&amp;IF(AND(C18=$Q$13,D18=$V$9),A18,"")&amp;" "&amp;IF(AND(C19=$Q$13,D19=$V$9),A19,"")&amp;" "&amp;IF(AND(C20=$Q$13,D20=$V$9),A20,"")&amp;" "&amp;IF(AND(C21=$Q$13,D21=$V$9),A21,"")&amp;" "&amp;IF(AND(C22=$Q$13,D22=$V$9),A22,"")&amp;" "&amp;IF(AND(C23=$Q$13,D23=$V$9),A23,"")&amp;" "&amp;IF(AND(C24=$Q$13,D24=$V$9),A24,"")&amp;" "&amp;IF(AND(C25=$Q$13,D25=$V$9),A25,"")&amp;" "&amp;IF(AND(C26=$Q$13,D26=$V$9),A26,"")&amp;" "&amp;IF(AND(C27=$Q$13,D27=$V$9),A27,"")&amp;" "&amp;IF(AND(C28=$Q$13,D28=$V$9),A28,"")&amp;" "&amp;IF(AND(C29=$Q$13,D29=$V$9),A29,"")</f>
        <v xml:space="preserve">                   </v>
      </c>
      <c r="N13" s="260"/>
      <c r="O13" s="490"/>
      <c r="P13" s="261">
        <v>0.4</v>
      </c>
      <c r="Q13" s="41" t="s">
        <v>275</v>
      </c>
      <c r="R13" s="52" t="s">
        <v>301</v>
      </c>
      <c r="S13" s="48" t="s">
        <v>281</v>
      </c>
      <c r="T13" s="48" t="s">
        <v>281</v>
      </c>
      <c r="U13" s="45" t="s">
        <v>299</v>
      </c>
      <c r="V13" s="46" t="s">
        <v>300</v>
      </c>
      <c r="Y13" s="33"/>
      <c r="Z13" s="33"/>
      <c r="AA13" s="43"/>
      <c r="AB13" s="49"/>
      <c r="AC13" s="50"/>
      <c r="AD13" s="47"/>
      <c r="AE13" s="47"/>
      <c r="AF13" s="47"/>
      <c r="AG13" s="51"/>
      <c r="AH13" s="47"/>
      <c r="AI13" s="43"/>
      <c r="AJ13" s="43"/>
    </row>
    <row r="14" spans="1:36" ht="93" customHeight="1" thickBot="1" x14ac:dyDescent="0.3">
      <c r="A14" s="258" t="str">
        <f>'2 CONTEXTO E IDENTIFICACIÓN'!A14</f>
        <v>R5 GESTIÓN DE TALENTO HUMANO</v>
      </c>
      <c r="B14" s="259" t="str">
        <f>+'2 CONTEXTO E IDENTIFICACIÓN'!J14</f>
        <v>Posibilidad de afectación económica y reputacional por inconformismo de los funcionarios y contratistas a causa de largas jornadas laborales</v>
      </c>
      <c r="C14" s="44" t="str">
        <f>+'3 PROBABIL E IMPACTO INHERENTE'!F14</f>
        <v>Baja</v>
      </c>
      <c r="D14" s="44" t="str">
        <f>+'3 PROBABIL E IMPACTO INHERENTE'!N14</f>
        <v>Menor</v>
      </c>
      <c r="E14" s="259" t="str">
        <f t="shared" si="0"/>
        <v>Moderado</v>
      </c>
      <c r="F14" s="260"/>
      <c r="G14" s="493"/>
      <c r="H14" s="53" t="s">
        <v>271</v>
      </c>
      <c r="I14" s="54" t="str">
        <f>+IF(AND(C10=$Q$14,D10=$R$9),A10,"")&amp;" "&amp;IF(AND(C11=$Q$14,D11=$R$9),A11,"")&amp;" "&amp;IF(AND(C12=$Q$14,D12=$R$9),A12,"")&amp;" "&amp;IF(AND(C13=$Q$14,D13=$R$9),A13,"")&amp;" "&amp;IF(AND(C14=$Q$14,D14=$R$9),A14,"")&amp;" "&amp;IF(AND(C15=$Q$14,D15=$R$9),A15,"")&amp;" "&amp;IF(AND(C16=$Q$14,D16=$R$9),A16,"")&amp;" "&amp;IF(AND(C17=$Q$14,D17=$R$9),A17,"")&amp;" "&amp;IF(AND(C18=$Q$14,D18=$R$9),A18,"")&amp;" "&amp;IF(AND(C19=$Q$14,D19=$R$9),A19,"")&amp;" "&amp;IF(AND(C20=$Q$14,D20=$R$9),A20,"")&amp;" "&amp;IF(AND(C21=$Q$14,D21=$R$9),A21,"")&amp;" "&amp;IF(AND(C22=$Q$14,D22=$R$9),A22,"")&amp;" "&amp;IF(AND(C23=$Q$14,D23=$R$9),A23,"")&amp;" "&amp;IF(AND(C24=$Q$14,D24=$R$9),A24,"")&amp;" "&amp;IF(AND(C25=$Q$14,D25=$R$9),A25,"")&amp;" "&amp;IF(AND(C26=$Q$14,D26=$R$9),A26,"")&amp;" "&amp;IF(AND(C27=$Q$14,D27=$R$9),A27,"")&amp;" "&amp;IF(AND(C28=$Q$14,D28=$R$9),A28,"")&amp;" "&amp;IF(AND(C29=$Q$14,D29=$R$9),A29,"")</f>
        <v xml:space="preserve">              R15 DIRECCIONAMIENTO ESTRATEGICO     </v>
      </c>
      <c r="J14" s="54" t="str">
        <f>+IF(AND(C10=$Q$14,D10=$S$9),A10,"")&amp;" "&amp;IF(AND(C11=$Q$14,D11=$S$9),A11,"")&amp;" "&amp;IF(AND(C12=$Q$14,D12=$S$9),A12,"")&amp;" "&amp;IF(AND(C13=$Q$14,D13=$S$9),A13,"")&amp;" "&amp;IF(AND(C14=$Q$14,D14=$S$9),A14,"")&amp;" "&amp;IF(AND(C15=$Q$14,D15=$S$9),A15,"")&amp;" "&amp;IF(AND(C16=$Q$14,D16=$S$9),A16,"")&amp;" "&amp;IF(AND(C17=$Q$14,D17=$S$9),A17,"")&amp;" "&amp;IF(AND(C18=$Q$14,D18=$S$9),A18,"")&amp;" "&amp;IF(AND(C19=$Q$14,D19=$S$9),A19,"")&amp;" "&amp;IF(AND(C20=$Q$14,D20=$S$9),A20,"")&amp;" "&amp;IF(AND(C21=$Q$14,D21=$S$9),A21,"")&amp;" "&amp;IF(AND(C22=$Q$14,D22=$S$9),A22,"")&amp;" "&amp;IF(AND(C23=$Q$14,D23=$S$9),A23,"")&amp;" "&amp;IF(AND(C24=$Q$14,D24=$S$9),A24,"")&amp;" "&amp;IF(AND(C25=$Q$14,D25=$S$9),A25,"")&amp;" "&amp;IF(AND(C26=$Q$14,D26=$S$9),A26,"")&amp;" "&amp;IF(AND(C27=$Q$14,D27=$S$9),A27,"")&amp;" "&amp;IF(AND(C28=$Q$14,D28=$S$9),A28,"")&amp;" "&amp;IF(AND(C29=$Q$14,D29=$S$9),A29,"")</f>
        <v xml:space="preserve">R1 ADMINISTRACIÓN DEL SISTEMA DE GESTIÓN                   </v>
      </c>
      <c r="K14" s="55" t="str">
        <f>+IF(AND(C10=$Q$14,D10=$T$9),A10,"")&amp;" "&amp;IF(AND(C11=$Q$14,D11=$T$9),A11,"")&amp;" "&amp;IF(AND(C12=$Q$14,D12=$T$9),A12,"")&amp;" "&amp;IF(AND(C13=$Q$14,D13=$T$9),A13,"")&amp;" "&amp;IF(AND(C14=$Q$14,D14=$T$9),A14,"")&amp;" "&amp;IF(AND(C15=$Q$14,D15=$T$9),A15,"")&amp;" "&amp;IF(AND(C16=$Q$14,D16=$T$9),A16,"")&amp;" "&amp;IF(AND(C17=$Q$14,D17=$T$9),A17,"")&amp;" "&amp;IF(AND(C18=$Q$14,D18=$T$9),A18,"")&amp;" "&amp;IF(AND(C19=$Q$14,D19=$T$9),A19,"")&amp;" "&amp;IF(AND(C20=$Q$14,D20=$T$9),A20,"")&amp;" "&amp;IF(AND(C21=$Q$14,D21=$T$9),A21,"")&amp;" "&amp;IF(AND(C22=$Q$14,D22=$T$9),A22,"")&amp;" "&amp;IF(AND(C23=$Q$14,D23=$T$9),A23,"")&amp;" "&amp;IF(AND(C24=$Q$14,D24=$T$9),A24,"")&amp;" "&amp;IF(AND(C25=$Q$14,D25=$T$9),A25,"")&amp;" "&amp;IF(AND(C26=$Q$14,D26=$T$9),A26,"")&amp;" "&amp;IF(AND(C27=$Q$14,D27=$T$9),A27,"")&amp;" "&amp;IF(AND(C28=$Q$14,D28=$T$9),A28,"")&amp;" "&amp;IF(AND(C29=$Q$14,D29=$T$9),A29,"")</f>
        <v xml:space="preserve">                   </v>
      </c>
      <c r="L14" s="56" t="str">
        <f>+IF(AND(C10=$Q$14,D10=$U$9),A10,"")&amp;" "&amp;IF(AND(C11=$Q$14,D11=$U$9),A11,"")&amp;" "&amp;IF(AND(C12=$Q$14,D12=$U$9),A12,"")&amp;" "&amp;IF(AND(C13=$Q$14,D13=$U$9),A13,"")&amp;" "&amp;IF(AND(C14=$Q$14,D14=$U$9),A14,"")&amp;" "&amp;IF(AND(C15=$Q$14,D15=$U$9),A15,"")&amp;" "&amp;IF(AND(C16=$Q$14,D16=$U$9),A16,"")&amp;" "&amp;IF(AND(C17=$Q$14,D17=$U$9),A17,"")&amp;" "&amp;IF(AND(C18=$Q$14,D18=$U$9),A18,"")&amp;" "&amp;IF(AND(C19=$Q$14,D19=$U$9),A19,"")&amp;" "&amp;IF(AND(C20=$Q$14,D20=$U$9),A20,"")&amp;" "&amp;IF(AND(C21=$Q$14,D21=$U$9),A21,"")&amp;" "&amp;IF(AND(C22=$Q$14,D22=$U$9),A22,"")&amp;" "&amp;IF(AND(C23=$Q$14,D23=$U$9),A23,"")&amp;" "&amp;IF(AND(C24=$Q$14,D24=$U$9),A24,"")&amp;" "&amp;IF(AND(C25=$Q$14,D25=$U$9),A25,"")&amp;" "&amp;IF(AND(C26=$Q$14,D26=$U$9),A26,"")&amp;" "&amp;IF(AND(C27=$Q$14,D27=$U$9),A27,"")&amp;" "&amp;IF(AND(C28=$Q$14,D28=$U$9),A28,"")&amp;" "&amp;IF(AND(C29=$Q$14,D29=$U$9),A29,"")</f>
        <v xml:space="preserve">                   </v>
      </c>
      <c r="M14" s="57" t="str">
        <f>+IF(AND(C10=$Q$14,D10=$V$9),A10,"")&amp;" "&amp;IF(AND(C11=$Q$14,D11=$V$9),A11,"")&amp;" "&amp;IF(AND(C12=$Q$14,D12=$V$9),A12,"")&amp;" "&amp;IF(AND(C13=$Q$14,D13=$V$9),A13,"")&amp;" "&amp;IF(AND(C14=$Q$14,D14=$V$9),A14,"")&amp;" "&amp;IF(AND(C15=$Q$14,D15=$V$9),A15,"")&amp;" "&amp;IF(AND(C16=$Q$14,D16=$V$9),A16,"")&amp;" "&amp;IF(AND(C17=$Q$14,D17=$V$9),A17,"")&amp;" "&amp;IF(AND(C18=$Q$14,D18=$V$9),A18,"")&amp;" "&amp;IF(AND(C19=$Q$14,D19=$V$9),A19,"")&amp;" "&amp;IF(AND(C20=$Q$14,D20=$V$9),A20,"")&amp;" "&amp;IF(AND(C21=$Q$14,D21=$V$9),A21,"")&amp;" "&amp;IF(AND(C22=$Q$14,D22=$V$9),A22,"")&amp;" "&amp;IF(AND(C23=$Q$14,D23=$V$9),A23,"")&amp;" "&amp;IF(AND(C24=$Q$14,D24=$V$9),A24,"")&amp;" "&amp;IF(AND(C25=$Q$14,D25=$V$9),A25,"")&amp;" "&amp;IF(AND(C26=$Q$14,D26=$V$9),A26,"")&amp;" "&amp;IF(AND(C27=$Q$14,D27=$V$9),A27,"")&amp;" "&amp;IF(AND(C28=$Q$14,D28=$V$9),A28,"")&amp;" "&amp;IF(AND(C29=$Q$14,D29=$V$9),A29,"")</f>
        <v xml:space="preserve">                   </v>
      </c>
      <c r="N14" s="260"/>
      <c r="O14" s="491"/>
      <c r="P14" s="262">
        <v>0.2</v>
      </c>
      <c r="Q14" s="58" t="s">
        <v>271</v>
      </c>
      <c r="R14" s="54" t="s">
        <v>301</v>
      </c>
      <c r="S14" s="54" t="s">
        <v>301</v>
      </c>
      <c r="T14" s="55" t="s">
        <v>281</v>
      </c>
      <c r="U14" s="56" t="s">
        <v>299</v>
      </c>
      <c r="V14" s="57" t="s">
        <v>300</v>
      </c>
      <c r="Y14" s="33"/>
      <c r="Z14" s="33"/>
      <c r="AA14" s="43"/>
      <c r="AB14" s="49"/>
      <c r="AC14" s="50"/>
      <c r="AD14" s="47"/>
      <c r="AE14" s="47"/>
      <c r="AF14" s="47"/>
      <c r="AG14" s="59"/>
      <c r="AH14" s="47"/>
      <c r="AI14" s="43"/>
      <c r="AJ14" s="43"/>
    </row>
    <row r="15" spans="1:36" ht="93" customHeight="1" thickBot="1" x14ac:dyDescent="0.3">
      <c r="A15" s="258" t="str">
        <f>'2 CONTEXTO E IDENTIFICACIÓN'!A15</f>
        <v>R6 GESTIÓN DE BIENES Y SERVICIOS</v>
      </c>
      <c r="B15" s="259" t="str">
        <f>+'2 CONTEXTO E IDENTIFICACIÓN'!J15</f>
        <v>Posibilidad de afectación económica y reputacional por perdida o deterioro de bienes y elementos a causa de  deficiencia en la capacitación del personal en manejo de bienes</v>
      </c>
      <c r="C15" s="44" t="str">
        <f>+'3 PROBABIL E IMPACTO INHERENTE'!F15</f>
        <v>Baja</v>
      </c>
      <c r="D15" s="44" t="str">
        <f>+'3 PROBABIL E IMPACTO INHERENTE'!N15</f>
        <v>Menor</v>
      </c>
      <c r="E15" s="259" t="str">
        <f t="shared" si="0"/>
        <v>Moderado</v>
      </c>
      <c r="F15" s="260"/>
      <c r="G15" s="260"/>
      <c r="H15" s="53" t="s">
        <v>271</v>
      </c>
      <c r="I15" s="54" t="str">
        <f t="shared" ref="I15:I29" si="1">+IF(AND(C11=$Q$14,D11=$R$9),A11,"")&amp;" "&amp;IF(AND(C12=$Q$14,D12=$R$9),A12,"")&amp;" "&amp;IF(AND(C13=$Q$14,D13=$R$9),A13,"")&amp;" "&amp;IF(AND(C14=$Q$14,D14=$R$9),A14,"")&amp;" "&amp;IF(AND(C15=$Q$14,D15=$R$9),A15,"")&amp;" "&amp;IF(AND(C16=$Q$14,D16=$R$9),A16,"")&amp;" "&amp;IF(AND(C17=$Q$14,D17=$R$9),A17,"")&amp;" "&amp;IF(AND(C18=$Q$14,D18=$R$9),A18,"")&amp;" "&amp;IF(AND(C19=$Q$14,D19=$R$9),A19,"")&amp;" "&amp;IF(AND(C20=$Q$14,D20=$R$9),A20,"")&amp;" "&amp;IF(AND(C21=$Q$14,D21=$R$9),A21,"")&amp;" "&amp;IF(AND(C22=$Q$14,D22=$R$9),A22,"")&amp;" "&amp;IF(AND(C23=$Q$14,D23=$R$9),A23,"")&amp;" "&amp;IF(AND(C24=$Q$14,D24=$R$9),A24,"")&amp;" "&amp;IF(AND(C25=$Q$14,D25=$R$9),A25,"")&amp;" "&amp;IF(AND(C26=$Q$14,D26=$R$9),A26,"")&amp;" "&amp;IF(AND(C27=$Q$14,D27=$R$9),A27,"")&amp;" "&amp;IF(AND(C28=$Q$14,D28=$R$9),A28,"")&amp;" "&amp;IF(AND(C29=$Q$14,D29=$R$9),A29,"")&amp;" "&amp;IF(AND(C30=$Q$14,D30=$R$9),A30,"")</f>
        <v xml:space="preserve">             R15 DIRECCIONAMIENTO ESTRATEGICO      </v>
      </c>
      <c r="J15" s="54" t="str">
        <f t="shared" ref="J15:J29" si="2">+IF(AND(C11=$Q$14,D11=$S$9),A11,"")&amp;" "&amp;IF(AND(C12=$Q$14,D12=$S$9),A12,"")&amp;" "&amp;IF(AND(C13=$Q$14,D13=$S$9),A13,"")&amp;" "&amp;IF(AND(C14=$Q$14,D14=$S$9),A14,"")&amp;" "&amp;IF(AND(C15=$Q$14,D15=$S$9),A15,"")&amp;" "&amp;IF(AND(C16=$Q$14,D16=$S$9),A16,"")&amp;" "&amp;IF(AND(C17=$Q$14,D17=$S$9),A17,"")&amp;" "&amp;IF(AND(C18=$Q$14,D18=$S$9),A18,"")&amp;" "&amp;IF(AND(C19=$Q$14,D19=$S$9),A19,"")&amp;" "&amp;IF(AND(C20=$Q$14,D20=$S$9),A20,"")&amp;" "&amp;IF(AND(C21=$Q$14,D21=$S$9),A21,"")&amp;" "&amp;IF(AND(C22=$Q$14,D22=$S$9),A22,"")&amp;" "&amp;IF(AND(C23=$Q$14,D23=$S$9),A23,"")&amp;" "&amp;IF(AND(C24=$Q$14,D24=$S$9),A24,"")&amp;" "&amp;IF(AND(C25=$Q$14,D25=$S$9),A25,"")&amp;" "&amp;IF(AND(C26=$Q$14,D26=$S$9),A26,"")&amp;" "&amp;IF(AND(C27=$Q$14,D27=$S$9),A27,"")&amp;" "&amp;IF(AND(C28=$Q$14,D28=$S$9),A28,"")&amp;" "&amp;IF(AND(C29=$Q$14,D29=$S$9),A29,"")&amp;" "&amp;IF(AND(C30=$Q$14,D30=$S$9),A30,"")</f>
        <v xml:space="preserve">                   </v>
      </c>
      <c r="K15" s="55" t="str">
        <f t="shared" ref="K15:K29" si="3">+IF(AND(C11=$Q$14,D11=$T$9),A11,"")&amp;" "&amp;IF(AND(C12=$Q$14,D12=$T$9),A12,"")&amp;" "&amp;IF(AND(C13=$Q$14,D13=$T$9),A13,"")&amp;" "&amp;IF(AND(C14=$Q$14,D14=$T$9),A14,"")&amp;" "&amp;IF(AND(C15=$Q$14,D15=$T$9),A15,"")&amp;" "&amp;IF(AND(C16=$Q$14,D16=$T$9),A16,"")&amp;" "&amp;IF(AND(C17=$Q$14,D17=$T$9),A17,"")&amp;" "&amp;IF(AND(C18=$Q$14,D18=$T$9),A18,"")&amp;" "&amp;IF(AND(C19=$Q$14,D19=$T$9),A19,"")&amp;" "&amp;IF(AND(C20=$Q$14,D20=$T$9),A20,"")&amp;" "&amp;IF(AND(C21=$Q$14,D21=$T$9),A21,"")&amp;" "&amp;IF(AND(C22=$Q$14,D22=$T$9),A22,"")&amp;" "&amp;IF(AND(C23=$Q$14,D23=$T$9),A23,"")&amp;" "&amp;IF(AND(C24=$Q$14,D24=$T$9),A24,"")&amp;" "&amp;IF(AND(C25=$Q$14,D25=$T$9),A25,"")&amp;" "&amp;IF(AND(C26=$Q$14,D26=$T$9),A26,"")&amp;" "&amp;IF(AND(C27=$Q$14,D27=$T$9),A27,"")&amp;" "&amp;IF(AND(C28=$Q$14,D28=$T$9),A28,"")&amp;" "&amp;IF(AND(C29=$Q$14,D29=$T$9),A29,"")&amp;" "&amp;IF(AND(C30=$Q$14,D30=$T$9),A30,"")</f>
        <v xml:space="preserve">                   </v>
      </c>
      <c r="L15" s="56" t="str">
        <f t="shared" ref="L15:L29" si="4">+IF(AND(C11=$Q$14,D11=$U$9),A11,"")&amp;" "&amp;IF(AND(C12=$Q$14,D12=$U$9),A12,"")&amp;" "&amp;IF(AND(C13=$Q$14,D13=$U$9),A13,"")&amp;" "&amp;IF(AND(C14=$Q$14,D14=$U$9),A14,"")&amp;" "&amp;IF(AND(C15=$Q$14,D15=$U$9),A15,"")&amp;" "&amp;IF(AND(C16=$Q$14,D16=$U$9),A16,"")&amp;" "&amp;IF(AND(C17=$Q$14,D17=$U$9),A17,"")&amp;" "&amp;IF(AND(C18=$Q$14,D18=$U$9),A18,"")&amp;" "&amp;IF(AND(C19=$Q$14,D19=$U$9),A19,"")&amp;" "&amp;IF(AND(C20=$Q$14,D20=$U$9),A20,"")&amp;" "&amp;IF(AND(C21=$Q$14,D21=$U$9),A21,"")&amp;" "&amp;IF(AND(C22=$Q$14,D22=$U$9),A22,"")&amp;" "&amp;IF(AND(C23=$Q$14,D23=$U$9),A23,"")&amp;" "&amp;IF(AND(C24=$Q$14,D24=$U$9),A24,"")&amp;" "&amp;IF(AND(C25=$Q$14,D25=$U$9),A25,"")&amp;" "&amp;IF(AND(C26=$Q$14,D26=$U$9),A26,"")&amp;" "&amp;IF(AND(C27=$Q$14,D27=$U$9),A27,"")&amp;" "&amp;IF(AND(C28=$Q$14,D28=$U$9),A28,"")&amp;" "&amp;IF(AND(C29=$Q$14,D29=$U$9),A29,"")&amp;" "&amp;IF(AND(C30=$Q$14,D30=$U$9),A30,"")</f>
        <v xml:space="preserve">                   </v>
      </c>
      <c r="M15" s="57" t="str">
        <f t="shared" ref="M15:M29" si="5">+IF(AND(C11=$Q$14,D11=$V$9),A11,"")&amp;" "&amp;IF(AND(C12=$Q$14,D12=$V$9),A12,"")&amp;" "&amp;IF(AND(C13=$Q$14,D13=$V$9),A13,"")&amp;" "&amp;IF(AND(C14=$Q$14,D14=$V$9),A14,"")&amp;" "&amp;IF(AND(C15=$Q$14,D15=$V$9),A15,"")&amp;" "&amp;IF(AND(C16=$Q$14,D16=$V$9),A16,"")&amp;" "&amp;IF(AND(C17=$Q$14,D17=$V$9),A17,"")&amp;" "&amp;IF(AND(C18=$Q$14,D18=$V$9),A18,"")&amp;" "&amp;IF(AND(C19=$Q$14,D19=$V$9),A19,"")&amp;" "&amp;IF(AND(C20=$Q$14,D20=$V$9),A20,"")&amp;" "&amp;IF(AND(C21=$Q$14,D21=$V$9),A21,"")&amp;" "&amp;IF(AND(C22=$Q$14,D22=$V$9),A22,"")&amp;" "&amp;IF(AND(C23=$Q$14,D23=$V$9),A23,"")&amp;" "&amp;IF(AND(C24=$Q$14,D24=$V$9),A24,"")&amp;" "&amp;IF(AND(C25=$Q$14,D25=$V$9),A25,"")&amp;" "&amp;IF(AND(C26=$Q$14,D26=$V$9),A26,"")&amp;" "&amp;IF(AND(C27=$Q$14,D27=$V$9),A27,"")&amp;" "&amp;IF(AND(C28=$Q$14,D28=$V$9),A28,"")&amp;" "&amp;IF(AND(C29=$Q$14,D29=$V$9),A29,"")&amp;" "&amp;IF(AND(C30=$Q$14,D30=$V$9),A30,"")</f>
        <v xml:space="preserve">                   </v>
      </c>
      <c r="N15" s="260"/>
      <c r="Y15" s="33"/>
      <c r="Z15" s="33"/>
      <c r="AA15" s="43"/>
      <c r="AB15" s="49"/>
      <c r="AC15" s="50"/>
      <c r="AD15" s="47"/>
      <c r="AE15" s="47"/>
      <c r="AF15" s="47"/>
      <c r="AG15" s="47"/>
      <c r="AH15" s="47"/>
      <c r="AI15" s="43"/>
      <c r="AJ15" s="43"/>
    </row>
    <row r="16" spans="1:36" ht="93" customHeight="1" thickBot="1" x14ac:dyDescent="0.3">
      <c r="A16" s="258" t="str">
        <f>'2 CONTEXTO E IDENTIFICACIÓN'!A16</f>
        <v>R7 DEFENSA JURÍDICA</v>
      </c>
      <c r="B16" s="259" t="str">
        <f>+'2 CONTEXTO E IDENTIFICACIÓN'!J16</f>
        <v xml:space="preserve">Posibilidad de afectación económica y reputacional por  fallos condenatorios en contra de la entidad a causa de soporte inadecuado de la información por parte de los colaboraldores de la entidad
</v>
      </c>
      <c r="C16" s="44" t="str">
        <f>+'3 PROBABIL E IMPACTO INHERENTE'!F16</f>
        <v>Baja</v>
      </c>
      <c r="D16" s="44" t="str">
        <f>+'3 PROBABIL E IMPACTO INHERENTE'!N16</f>
        <v>Mayor</v>
      </c>
      <c r="E16" s="259" t="str">
        <f t="shared" si="0"/>
        <v>Alto</v>
      </c>
      <c r="F16" s="260"/>
      <c r="G16" s="260"/>
      <c r="H16" s="53" t="s">
        <v>271</v>
      </c>
      <c r="I16" s="54" t="str">
        <f t="shared" si="1"/>
        <v xml:space="preserve">            R15 DIRECCIONAMIENTO ESTRATEGICO       </v>
      </c>
      <c r="J16" s="54" t="str">
        <f t="shared" si="2"/>
        <v xml:space="preserve">                   </v>
      </c>
      <c r="K16" s="55" t="str">
        <f t="shared" si="3"/>
        <v xml:space="preserve">                   </v>
      </c>
      <c r="L16" s="56" t="str">
        <f t="shared" si="4"/>
        <v xml:space="preserve">                   </v>
      </c>
      <c r="M16" s="57" t="str">
        <f t="shared" si="5"/>
        <v xml:space="preserve">                   </v>
      </c>
      <c r="N16" s="260"/>
      <c r="R16" s="36" t="s">
        <v>302</v>
      </c>
      <c r="T16" s="33"/>
      <c r="U16" s="33"/>
      <c r="V16" s="33"/>
      <c r="W16" s="33"/>
      <c r="X16" s="33"/>
      <c r="Y16" s="33"/>
      <c r="Z16" s="33"/>
      <c r="AA16" s="43"/>
      <c r="AB16" s="49"/>
      <c r="AC16" s="43"/>
      <c r="AD16" s="50"/>
      <c r="AE16" s="50"/>
      <c r="AF16" s="50"/>
      <c r="AG16" s="50"/>
      <c r="AH16" s="50"/>
      <c r="AI16" s="43"/>
      <c r="AJ16" s="43"/>
    </row>
    <row r="17" spans="1:36" ht="93" customHeight="1" thickBot="1" x14ac:dyDescent="0.3">
      <c r="A17" s="258" t="str">
        <f>'2 CONTEXTO E IDENTIFICACIÓN'!A17</f>
        <v>R8 GESTIÓN CONTRACTUAL</v>
      </c>
      <c r="B17" s="259" t="str">
        <f>+'2 CONTEXTO E IDENTIFICACIÓN'!J17</f>
        <v>Posibilidad de pérdida reputacional por recibir o solicitar cualquier dádiva para adjudicar o celebrar un contrato a causa de ínteres particular</v>
      </c>
      <c r="C17" s="44" t="str">
        <f>+'3 PROBABIL E IMPACTO INHERENTE'!F17</f>
        <v>Media</v>
      </c>
      <c r="D17" s="44" t="str">
        <f>+'3 PROBABIL E IMPACTO INHERENTE'!N17</f>
        <v>Catastrófico</v>
      </c>
      <c r="E17" s="259" t="str">
        <f t="shared" si="0"/>
        <v>Extremo</v>
      </c>
      <c r="F17" s="260"/>
      <c r="G17" s="260"/>
      <c r="H17" s="53" t="s">
        <v>271</v>
      </c>
      <c r="I17" s="54" t="str">
        <f t="shared" si="1"/>
        <v xml:space="preserve">           R15 DIRECCIONAMIENTO ESTRATEGICO        </v>
      </c>
      <c r="J17" s="54" t="str">
        <f t="shared" si="2"/>
        <v xml:space="preserve">                   </v>
      </c>
      <c r="K17" s="55" t="str">
        <f t="shared" si="3"/>
        <v xml:space="preserve">                   </v>
      </c>
      <c r="L17" s="56" t="str">
        <f t="shared" si="4"/>
        <v xml:space="preserve">                   </v>
      </c>
      <c r="M17" s="57" t="str">
        <f t="shared" si="5"/>
        <v xml:space="preserve">                   </v>
      </c>
      <c r="N17" s="260"/>
      <c r="R17" s="60" t="s">
        <v>300</v>
      </c>
      <c r="T17" s="33"/>
      <c r="U17" s="33"/>
      <c r="V17" s="33"/>
      <c r="W17" s="33"/>
      <c r="X17" s="33"/>
      <c r="Y17" s="33"/>
      <c r="Z17" s="33"/>
      <c r="AA17" s="43"/>
      <c r="AB17" s="43"/>
      <c r="AC17" s="43"/>
      <c r="AD17" s="47"/>
      <c r="AE17" s="47"/>
      <c r="AF17" s="47"/>
      <c r="AG17" s="47"/>
      <c r="AH17" s="47"/>
      <c r="AI17" s="43"/>
      <c r="AJ17" s="43"/>
    </row>
    <row r="18" spans="1:36" ht="93" customHeight="1" thickBot="1" x14ac:dyDescent="0.3">
      <c r="A18" s="258" t="str">
        <f>'2 CONTEXTO E IDENTIFICACIÓN'!A18</f>
        <v>R9 GESTIÓN CONTRACTUAL</v>
      </c>
      <c r="B18" s="259" t="str">
        <f>+'2 CONTEXTO E IDENTIFICACIÓN'!J18</f>
        <v>Posibilidad de afectación económica y reputacional por deficiencias en los procedimientos internos que no permiten adelantar oportunamente los procesos de contratación a causa de falta de planeación</v>
      </c>
      <c r="C18" s="44" t="str">
        <f>+'3 PROBABIL E IMPACTO INHERENTE'!F18</f>
        <v>Media</v>
      </c>
      <c r="D18" s="44" t="str">
        <f>+'3 PROBABIL E IMPACTO INHERENTE'!N18</f>
        <v>Catastrófico</v>
      </c>
      <c r="E18" s="259" t="str">
        <f t="shared" si="0"/>
        <v>Extremo</v>
      </c>
      <c r="F18" s="260"/>
      <c r="G18" s="260"/>
      <c r="H18" s="53" t="s">
        <v>271</v>
      </c>
      <c r="I18" s="54" t="str">
        <f t="shared" si="1"/>
        <v xml:space="preserve">          R15 DIRECCIONAMIENTO ESTRATEGICO         </v>
      </c>
      <c r="J18" s="54" t="str">
        <f t="shared" si="2"/>
        <v xml:space="preserve">                   </v>
      </c>
      <c r="K18" s="55" t="str">
        <f t="shared" si="3"/>
        <v xml:space="preserve">                   </v>
      </c>
      <c r="L18" s="56" t="str">
        <f t="shared" si="4"/>
        <v xml:space="preserve">                   </v>
      </c>
      <c r="M18" s="57" t="str">
        <f t="shared" si="5"/>
        <v xml:space="preserve">                   </v>
      </c>
      <c r="N18" s="260"/>
      <c r="R18" s="45" t="s">
        <v>299</v>
      </c>
      <c r="S18" s="33"/>
      <c r="T18" s="33"/>
      <c r="U18" s="33"/>
      <c r="V18" s="33"/>
      <c r="W18" s="33"/>
      <c r="X18" s="33"/>
      <c r="Y18" s="33"/>
      <c r="Z18" s="33"/>
      <c r="AA18" s="43"/>
      <c r="AB18" s="43"/>
      <c r="AC18" s="43"/>
      <c r="AD18" s="47"/>
      <c r="AE18" s="47"/>
      <c r="AF18" s="47"/>
      <c r="AG18" s="47"/>
      <c r="AH18" s="47"/>
      <c r="AI18" s="43"/>
      <c r="AJ18" s="43"/>
    </row>
    <row r="19" spans="1:36" ht="93" customHeight="1" thickBot="1" x14ac:dyDescent="0.3">
      <c r="A19" s="258" t="str">
        <f>'2 CONTEXTO E IDENTIFICACIÓN'!A19</f>
        <v>R10 GESTIÓN DOCUMENTAL Y ATENCIÓN AL CIUDADANO</v>
      </c>
      <c r="B19" s="259" t="str">
        <f>+'2 CONTEXTO E IDENTIFICACIÓN'!J19</f>
        <v>Posibilidad de afectación económica y reputacional porAlteración de la información contenida en Tipos Documentales de Unidades Documentales que reposan en Archivo Central a causa de Desconocimiento en el diligenciamiento adeciado de tipolgías documentales.</v>
      </c>
      <c r="C19" s="44" t="str">
        <f>+'3 PROBABIL E IMPACTO INHERENTE'!F19</f>
        <v>Media</v>
      </c>
      <c r="D19" s="44" t="str">
        <f>+'3 PROBABIL E IMPACTO INHERENTE'!N19</f>
        <v>Leve</v>
      </c>
      <c r="E19" s="259" t="str">
        <f t="shared" si="0"/>
        <v>Moderado</v>
      </c>
      <c r="F19" s="260"/>
      <c r="G19" s="260"/>
      <c r="H19" s="53" t="s">
        <v>271</v>
      </c>
      <c r="I19" s="54" t="str">
        <f t="shared" si="1"/>
        <v xml:space="preserve">         R15 DIRECCIONAMIENTO ESTRATEGICO          </v>
      </c>
      <c r="J19" s="54" t="str">
        <f t="shared" si="2"/>
        <v xml:space="preserve">                   </v>
      </c>
      <c r="K19" s="55" t="str">
        <f t="shared" si="3"/>
        <v xml:space="preserve">                   </v>
      </c>
      <c r="L19" s="56" t="str">
        <f t="shared" si="4"/>
        <v xml:space="preserve">                   </v>
      </c>
      <c r="M19" s="57" t="str">
        <f t="shared" si="5"/>
        <v xml:space="preserve">                   </v>
      </c>
      <c r="N19" s="260"/>
      <c r="Q19" s="61"/>
      <c r="R19" s="48" t="s">
        <v>281</v>
      </c>
      <c r="S19" s="61"/>
      <c r="T19" s="61"/>
      <c r="U19" s="61"/>
      <c r="V19" s="61"/>
      <c r="W19" s="61"/>
      <c r="X19" s="61"/>
      <c r="Y19" s="61"/>
      <c r="Z19" s="61"/>
      <c r="AA19" s="43"/>
      <c r="AB19" s="43"/>
      <c r="AC19" s="62"/>
      <c r="AD19" s="62"/>
      <c r="AE19" s="62"/>
      <c r="AF19" s="62"/>
      <c r="AG19" s="62"/>
      <c r="AH19" s="62"/>
      <c r="AI19" s="43"/>
      <c r="AJ19" s="43"/>
    </row>
    <row r="20" spans="1:36" ht="93" customHeight="1" thickBot="1" x14ac:dyDescent="0.3">
      <c r="A20" s="258" t="str">
        <f>'2 CONTEXTO E IDENTIFICACIÓN'!A20</f>
        <v>R11 RELACIONAMIENTO INSTITUCIONAL</v>
      </c>
      <c r="B20" s="259" t="str">
        <f>+'2 CONTEXTO E IDENTIFICACIÓN'!J20</f>
        <v>Posibilidad de pérdida reputacional por uso indebido de los canales oficiales de comunicación a causa de intereses personales o políticos</v>
      </c>
      <c r="C20" s="44" t="str">
        <f>+'3 PROBABIL E IMPACTO INHERENTE'!F20</f>
        <v>Media</v>
      </c>
      <c r="D20" s="44" t="str">
        <f>+'3 PROBABIL E IMPACTO INHERENTE'!N20</f>
        <v>Moderado</v>
      </c>
      <c r="E20" s="259" t="str">
        <f t="shared" si="0"/>
        <v>Moderado</v>
      </c>
      <c r="F20" s="260"/>
      <c r="G20" s="260"/>
      <c r="H20" s="53" t="s">
        <v>271</v>
      </c>
      <c r="I20" s="54" t="str">
        <f t="shared" si="1"/>
        <v xml:space="preserve">        R15 DIRECCIONAMIENTO ESTRATEGICO           </v>
      </c>
      <c r="J20" s="54" t="str">
        <f t="shared" si="2"/>
        <v xml:space="preserve">                   </v>
      </c>
      <c r="K20" s="55" t="str">
        <f t="shared" si="3"/>
        <v xml:space="preserve">                   </v>
      </c>
      <c r="L20" s="56" t="str">
        <f t="shared" si="4"/>
        <v xml:space="preserve">                   </v>
      </c>
      <c r="M20" s="57" t="str">
        <f t="shared" si="5"/>
        <v xml:space="preserve">                   </v>
      </c>
      <c r="N20" s="260"/>
      <c r="Q20" s="61"/>
      <c r="R20" s="52" t="s">
        <v>301</v>
      </c>
      <c r="Y20" s="61"/>
      <c r="Z20" s="61"/>
      <c r="AA20" s="43"/>
      <c r="AB20" s="43"/>
      <c r="AC20" s="43"/>
      <c r="AD20" s="47"/>
      <c r="AE20" s="47"/>
      <c r="AF20" s="47"/>
      <c r="AG20" s="47"/>
      <c r="AH20" s="47"/>
      <c r="AI20" s="43"/>
      <c r="AJ20" s="43"/>
    </row>
    <row r="21" spans="1:36" ht="93" customHeight="1" thickBot="1" x14ac:dyDescent="0.3">
      <c r="A21" s="258" t="str">
        <f>'2 CONTEXTO E IDENTIFICACIÓN'!A21</f>
        <v>R12 RELACIONAMIENTO INSTITUCIONAL</v>
      </c>
      <c r="B21" s="259" t="str">
        <f>+'2 CONTEXTO E IDENTIFICACIÓN'!J21</f>
        <v>Posibilidad de afectación reputacional porla difusión de información inexacta o errónea a causa de  a datos desactualizados y/o que no fueron verificados</v>
      </c>
      <c r="C21" s="44" t="str">
        <f>+'3 PROBABIL E IMPACTO INHERENTE'!F21</f>
        <v>Media</v>
      </c>
      <c r="D21" s="44" t="str">
        <f>+'3 PROBABIL E IMPACTO INHERENTE'!N21</f>
        <v>Moderado</v>
      </c>
      <c r="E21" s="259" t="str">
        <f t="shared" si="0"/>
        <v>Moderado</v>
      </c>
      <c r="F21" s="260"/>
      <c r="G21" s="260"/>
      <c r="H21" s="53" t="s">
        <v>271</v>
      </c>
      <c r="I21" s="54" t="str">
        <f t="shared" si="1"/>
        <v xml:space="preserve">       R15 DIRECCIONAMIENTO ESTRATEGICO            </v>
      </c>
      <c r="J21" s="54" t="str">
        <f t="shared" si="2"/>
        <v xml:space="preserve">                   </v>
      </c>
      <c r="K21" s="55" t="str">
        <f t="shared" si="3"/>
        <v xml:space="preserve">                   </v>
      </c>
      <c r="L21" s="56" t="str">
        <f t="shared" si="4"/>
        <v xml:space="preserve">                   </v>
      </c>
      <c r="M21" s="57" t="str">
        <f t="shared" si="5"/>
        <v xml:space="preserve">                   </v>
      </c>
      <c r="N21" s="260"/>
      <c r="O21" s="63"/>
      <c r="P21" s="63"/>
      <c r="Q21" s="61"/>
      <c r="Y21" s="61"/>
      <c r="Z21" s="61"/>
      <c r="AA21" s="43"/>
      <c r="AB21" s="43"/>
      <c r="AC21" s="43"/>
      <c r="AD21" s="47"/>
      <c r="AE21" s="47"/>
      <c r="AF21" s="47"/>
      <c r="AG21" s="47"/>
      <c r="AH21" s="47"/>
      <c r="AI21" s="43"/>
      <c r="AJ21" s="43"/>
    </row>
    <row r="22" spans="1:36" ht="93" customHeight="1" thickBot="1" x14ac:dyDescent="0.3">
      <c r="A22" s="258" t="str">
        <f>'2 CONTEXTO E IDENTIFICACIÓN'!A22</f>
        <v xml:space="preserve">R13 RELACIONAMIENTO INSTITUCIONAL </v>
      </c>
      <c r="B22" s="259" t="str">
        <f>+'2 CONTEXTO E IDENTIFICACIÓN'!J22</f>
        <v>Posibilidad de afectación reputacional porpérdida reputacional por el hackeo de las redes sociales y portal web oficial de la entidad a causa de al acceso de los controles de credenciales por parte de usuarios no autorizados</v>
      </c>
      <c r="C22" s="44" t="str">
        <f>+'3 PROBABIL E IMPACTO INHERENTE'!F22</f>
        <v>Media</v>
      </c>
      <c r="D22" s="44" t="str">
        <f>+'3 PROBABIL E IMPACTO INHERENTE'!N22</f>
        <v>Moderado</v>
      </c>
      <c r="E22" s="259" t="str">
        <f t="shared" si="0"/>
        <v>Moderado</v>
      </c>
      <c r="F22" s="260"/>
      <c r="G22" s="260"/>
      <c r="H22" s="53" t="s">
        <v>271</v>
      </c>
      <c r="I22" s="54" t="str">
        <f t="shared" si="1"/>
        <v xml:space="preserve">      R15 DIRECCIONAMIENTO ESTRATEGICO             </v>
      </c>
      <c r="J22" s="54" t="str">
        <f t="shared" si="2"/>
        <v xml:space="preserve">                   </v>
      </c>
      <c r="K22" s="55" t="str">
        <f t="shared" si="3"/>
        <v xml:space="preserve">                   </v>
      </c>
      <c r="L22" s="56" t="str">
        <f t="shared" si="4"/>
        <v xml:space="preserve">                   </v>
      </c>
      <c r="M22" s="57" t="str">
        <f t="shared" si="5"/>
        <v xml:space="preserve">                   </v>
      </c>
      <c r="N22" s="260"/>
      <c r="O22" s="63"/>
      <c r="P22" s="63"/>
      <c r="Q22" s="64"/>
      <c r="Y22" s="61"/>
      <c r="Z22" s="61"/>
      <c r="AA22" s="43"/>
      <c r="AB22" s="59"/>
      <c r="AC22" s="59"/>
      <c r="AD22" s="59"/>
      <c r="AE22" s="59"/>
      <c r="AF22" s="59"/>
      <c r="AG22" s="59"/>
      <c r="AH22" s="47"/>
      <c r="AI22" s="43"/>
      <c r="AJ22" s="43"/>
    </row>
    <row r="23" spans="1:36" ht="93" customHeight="1" thickBot="1" x14ac:dyDescent="0.3">
      <c r="A23" s="258" t="str">
        <f>'2 CONTEXTO E IDENTIFICACIÓN'!A23</f>
        <v>R14 DIRECCIONAMIENTO ESTRATEGICO</v>
      </c>
      <c r="B23" s="259" t="str">
        <f>+'2 CONTEXTO E IDENTIFICACIÓN'!J23</f>
        <v>Posibilidad de afectación económica y reputacional por la inoportunidad en la presentación de los informes a causa de  la falta de aplicación de los procedimientos</v>
      </c>
      <c r="C23" s="44" t="str">
        <f>+'3 PROBABIL E IMPACTO INHERENTE'!F23</f>
        <v>Baja</v>
      </c>
      <c r="D23" s="44" t="str">
        <f>+'3 PROBABIL E IMPACTO INHERENTE'!N23</f>
        <v>Menor</v>
      </c>
      <c r="E23" s="259" t="str">
        <f t="shared" si="0"/>
        <v>Moderado</v>
      </c>
      <c r="F23" s="260"/>
      <c r="G23" s="260"/>
      <c r="H23" s="53" t="s">
        <v>271</v>
      </c>
      <c r="I23" s="54" t="str">
        <f t="shared" si="1"/>
        <v xml:space="preserve">     R15 DIRECCIONAMIENTO ESTRATEGICO              </v>
      </c>
      <c r="J23" s="54" t="str">
        <f t="shared" si="2"/>
        <v xml:space="preserve">                   </v>
      </c>
      <c r="K23" s="55" t="str">
        <f t="shared" si="3"/>
        <v xml:space="preserve">                   </v>
      </c>
      <c r="L23" s="56" t="str">
        <f t="shared" si="4"/>
        <v xml:space="preserve">                   </v>
      </c>
      <c r="M23" s="57" t="str">
        <f t="shared" si="5"/>
        <v xml:space="preserve">                   </v>
      </c>
      <c r="N23" s="260"/>
      <c r="O23" s="63"/>
      <c r="P23" s="63"/>
      <c r="AA23" s="43"/>
      <c r="AB23" s="65"/>
      <c r="AC23" s="65"/>
      <c r="AD23" s="65"/>
      <c r="AE23" s="65"/>
      <c r="AF23" s="65"/>
      <c r="AG23" s="65"/>
      <c r="AH23" s="47"/>
      <c r="AI23" s="43"/>
      <c r="AJ23" s="43"/>
    </row>
    <row r="24" spans="1:36" ht="93" customHeight="1" thickBot="1" x14ac:dyDescent="0.3">
      <c r="A24" s="258" t="str">
        <f>'2 CONTEXTO E IDENTIFICACIÓN'!A24</f>
        <v>R15 DIRECCIONAMIENTO ESTRATEGICO</v>
      </c>
      <c r="B24" s="259" t="str">
        <f>+'2 CONTEXTO E IDENTIFICACIÓN'!J24</f>
        <v>Posibilidad de afectación económica y reputacional por no cumplir el objetivo de la estrategia de Rendición de Cuentas  a causa de debido a la poca participación</v>
      </c>
      <c r="C24" s="44" t="str">
        <f>+'3 PROBABIL E IMPACTO INHERENTE'!F24</f>
        <v>Muy Baja</v>
      </c>
      <c r="D24" s="44" t="str">
        <f>+'3 PROBABIL E IMPACTO INHERENTE'!N24</f>
        <v>Leve</v>
      </c>
      <c r="E24" s="259" t="str">
        <f t="shared" si="0"/>
        <v>Bajo</v>
      </c>
      <c r="F24" s="260"/>
      <c r="G24" s="260"/>
      <c r="H24" s="53" t="s">
        <v>271</v>
      </c>
      <c r="I24" s="54" t="str">
        <f t="shared" si="1"/>
        <v xml:space="preserve">    R15 DIRECCIONAMIENTO ESTRATEGICO               </v>
      </c>
      <c r="J24" s="54" t="str">
        <f t="shared" si="2"/>
        <v xml:space="preserve">                   </v>
      </c>
      <c r="K24" s="55" t="str">
        <f t="shared" si="3"/>
        <v xml:space="preserve">                   </v>
      </c>
      <c r="L24" s="56" t="str">
        <f t="shared" si="4"/>
        <v xml:space="preserve">                   </v>
      </c>
      <c r="M24" s="57" t="str">
        <f t="shared" si="5"/>
        <v xml:space="preserve">                   </v>
      </c>
      <c r="N24" s="260"/>
      <c r="O24" s="63"/>
      <c r="P24" s="63"/>
      <c r="AA24" s="43"/>
      <c r="AB24" s="59"/>
      <c r="AC24" s="59"/>
      <c r="AD24" s="59"/>
      <c r="AE24" s="59"/>
      <c r="AF24" s="59"/>
      <c r="AG24" s="59"/>
      <c r="AH24" s="47"/>
      <c r="AI24" s="43"/>
      <c r="AJ24" s="43"/>
    </row>
    <row r="25" spans="1:36" ht="93" customHeight="1" thickBot="1" x14ac:dyDescent="0.3">
      <c r="A25" s="258" t="str">
        <f>'2 CONTEXTO E IDENTIFICACIÓN'!A25</f>
        <v>R16 CONTROL Y MEJORAMIENTO CONTINUO</v>
      </c>
      <c r="B25" s="259" t="str">
        <f>+'2 CONTEXTO E IDENTIFICACIÓN'!J25</f>
        <v>Posibilidad de afectación reputacional por por informes de auditoria que no revelan la situación real de los procesos a causa de debilidades en la independencia, metodología y cultura de control, que generan informes incompletos o sesgados</v>
      </c>
      <c r="C25" s="44" t="str">
        <f>+'3 PROBABIL E IMPACTO INHERENTE'!F25</f>
        <v>Baja</v>
      </c>
      <c r="D25" s="44" t="str">
        <f>+'3 PROBABIL E IMPACTO INHERENTE'!N25</f>
        <v>Moderado</v>
      </c>
      <c r="E25" s="259" t="str">
        <f t="shared" si="0"/>
        <v>Moderado</v>
      </c>
      <c r="F25" s="260"/>
      <c r="G25" s="260"/>
      <c r="H25" s="53" t="s">
        <v>271</v>
      </c>
      <c r="I25" s="54" t="str">
        <f t="shared" si="1"/>
        <v xml:space="preserve">   R15 DIRECCIONAMIENTO ESTRATEGICO                </v>
      </c>
      <c r="J25" s="54" t="str">
        <f t="shared" si="2"/>
        <v xml:space="preserve">                   </v>
      </c>
      <c r="K25" s="55" t="str">
        <f t="shared" si="3"/>
        <v xml:space="preserve">                   </v>
      </c>
      <c r="L25" s="56" t="str">
        <f t="shared" si="4"/>
        <v xml:space="preserve">                   </v>
      </c>
      <c r="M25" s="57" t="str">
        <f t="shared" si="5"/>
        <v xml:space="preserve">                   </v>
      </c>
      <c r="N25" s="260"/>
      <c r="AA25" s="43"/>
      <c r="AB25" s="59"/>
      <c r="AC25" s="59"/>
      <c r="AD25" s="59"/>
      <c r="AE25" s="59"/>
      <c r="AF25" s="59"/>
      <c r="AG25" s="59"/>
      <c r="AH25" s="47"/>
      <c r="AI25" s="43"/>
      <c r="AJ25" s="43"/>
    </row>
    <row r="26" spans="1:36" ht="93" customHeight="1" thickBot="1" x14ac:dyDescent="0.4">
      <c r="A26" s="258" t="str">
        <f>'2 CONTEXTO E IDENTIFICACIÓN'!A26</f>
        <v>R17 GESTIÓN DE PROYECTOS REGIONALES</v>
      </c>
      <c r="B26" s="259" t="str">
        <f>+'2 CONTEXTO E IDENTIFICACIÓN'!J26</f>
        <v xml:space="preserve">Posibilidad de afectación económica y reputacional por la no ejecución de un proyecto misional  a causa de la afectación social y orden publico </v>
      </c>
      <c r="C26" s="44" t="str">
        <f>+'3 PROBABIL E IMPACTO INHERENTE'!F26</f>
        <v>Baja</v>
      </c>
      <c r="D26" s="44" t="str">
        <f>+'3 PROBABIL E IMPACTO INHERENTE'!N26</f>
        <v>Moderado</v>
      </c>
      <c r="E26" s="259" t="str">
        <f t="shared" si="0"/>
        <v>Moderado</v>
      </c>
      <c r="F26" s="260"/>
      <c r="G26" s="260"/>
      <c r="H26" s="53" t="s">
        <v>271</v>
      </c>
      <c r="I26" s="54" t="str">
        <f t="shared" si="1"/>
        <v xml:space="preserve">  R15 DIRECCIONAMIENTO ESTRATEGICO                 </v>
      </c>
      <c r="J26" s="54" t="str">
        <f t="shared" si="2"/>
        <v xml:space="preserve">                   </v>
      </c>
      <c r="K26" s="55" t="str">
        <f t="shared" si="3"/>
        <v xml:space="preserve">                   </v>
      </c>
      <c r="L26" s="56" t="str">
        <f t="shared" si="4"/>
        <v xml:space="preserve">                   </v>
      </c>
      <c r="M26" s="57" t="str">
        <f t="shared" si="5"/>
        <v xml:space="preserve">                   </v>
      </c>
      <c r="N26" s="260"/>
    </row>
    <row r="27" spans="1:36" ht="93" customHeight="1" thickBot="1" x14ac:dyDescent="0.4">
      <c r="A27" s="258" t="str">
        <f>'2 CONTEXTO E IDENTIFICACIÓN'!A27</f>
        <v>R18 GESTIÓN DE PROYECTOS REGIONALES</v>
      </c>
      <c r="B27" s="259" t="str">
        <f>+'2 CONTEXTO E IDENTIFICACIÓN'!J27</f>
        <v>Posibilidad de afectación económica y reputacional por el favorecimiento a  terceros, ajenos a la población objetivo identificada en los proyectos de inversión, que gestiona la entidad a causa de  a la deficiencia en la identificación de beneficiarios</v>
      </c>
      <c r="C27" s="44" t="str">
        <f>+'3 PROBABIL E IMPACTO INHERENTE'!F27</f>
        <v>Baja</v>
      </c>
      <c r="D27" s="44" t="str">
        <f>+'3 PROBABIL E IMPACTO INHERENTE'!N27</f>
        <v>Moderado</v>
      </c>
      <c r="E27" s="259" t="str">
        <f t="shared" si="0"/>
        <v>Moderado</v>
      </c>
      <c r="F27" s="260"/>
      <c r="G27" s="260"/>
      <c r="H27" s="53" t="s">
        <v>271</v>
      </c>
      <c r="I27" s="54" t="str">
        <f t="shared" si="1"/>
        <v xml:space="preserve"> R15 DIRECCIONAMIENTO ESTRATEGICO                  </v>
      </c>
      <c r="J27" s="54" t="str">
        <f t="shared" si="2"/>
        <v xml:space="preserve">                   </v>
      </c>
      <c r="K27" s="55" t="str">
        <f t="shared" si="3"/>
        <v xml:space="preserve">                   </v>
      </c>
      <c r="L27" s="56" t="str">
        <f t="shared" si="4"/>
        <v xml:space="preserve">                   </v>
      </c>
      <c r="M27" s="57" t="str">
        <f t="shared" si="5"/>
        <v xml:space="preserve">                   </v>
      </c>
      <c r="N27" s="260"/>
    </row>
    <row r="28" spans="1:36" ht="93" customHeight="1" thickBot="1" x14ac:dyDescent="0.4">
      <c r="A28" s="258" t="str">
        <f>'2 CONTEXTO E IDENTIFICACIÓN'!A28</f>
        <v>R19 GESTIÓN DE PROYECTOS REGIONALES</v>
      </c>
      <c r="B28" s="259" t="str">
        <f>+'2 CONTEXTO E IDENTIFICACIÓN'!J28</f>
        <v>Posibilidad de afectación económica y reputacional por ineficiencias en la planeación y ejecución de proyectos de los ejes misionales a causa de fallas en la articulación interinstitucional y baja participación comunitaria.</v>
      </c>
      <c r="C28" s="44" t="str">
        <f>+'3 PROBABIL E IMPACTO INHERENTE'!F28</f>
        <v>Baja</v>
      </c>
      <c r="D28" s="44" t="str">
        <f>+'3 PROBABIL E IMPACTO INHERENTE'!N28</f>
        <v>Leve</v>
      </c>
      <c r="E28" s="259" t="str">
        <f t="shared" si="0"/>
        <v>Bajo</v>
      </c>
      <c r="F28" s="260"/>
      <c r="G28" s="260"/>
      <c r="H28" s="53" t="s">
        <v>271</v>
      </c>
      <c r="I28" s="54" t="str">
        <f t="shared" si="1"/>
        <v xml:space="preserve">R15 DIRECCIONAMIENTO ESTRATEGICO                   </v>
      </c>
      <c r="J28" s="54" t="str">
        <f t="shared" si="2"/>
        <v xml:space="preserve">                   </v>
      </c>
      <c r="K28" s="55" t="str">
        <f t="shared" si="3"/>
        <v xml:space="preserve">                   </v>
      </c>
      <c r="L28" s="56" t="str">
        <f t="shared" si="4"/>
        <v xml:space="preserve">                   </v>
      </c>
      <c r="M28" s="57" t="str">
        <f t="shared" si="5"/>
        <v xml:space="preserve">                   </v>
      </c>
      <c r="N28" s="260"/>
    </row>
    <row r="29" spans="1:36" ht="93" customHeight="1" thickBot="1" x14ac:dyDescent="0.4">
      <c r="A29" s="258" t="str">
        <f>'2 CONTEXTO E IDENTIFICACIÓN'!A29</f>
        <v>R20 GESTIÓN DOCUMENTAL Y ATENCIÓN AL CIUDADANO</v>
      </c>
      <c r="B29" s="259" t="str">
        <f>+'2 CONTEXTO E IDENTIFICACIÓN'!J29</f>
        <v>Posibilidad de afectación económica y reputacional por el no cumplimiento de los tiempos de respuesta a las PQRSD,   a causa de desconocimiento de las implicaciones legales y normativas aplicables.</v>
      </c>
      <c r="C29" s="44" t="str">
        <f>+'3 PROBABIL E IMPACTO INHERENTE'!F29</f>
        <v>Media</v>
      </c>
      <c r="D29" s="44" t="str">
        <f>+'3 PROBABIL E IMPACTO INHERENTE'!N29</f>
        <v>Moderado</v>
      </c>
      <c r="E29" s="259" t="str">
        <f t="shared" ref="E29" si="6">+IF(C29=$Q$10,IF(D29=$R$9,$R$10,IF(D29=$S$9,$S$10,IF(D29=$T$9,$T$10,IF(D29=$U$9,$U$10,IF(D29=$V$9,$V$10))))),IF(C29=$Q$11,IF(D29=$R$9,$R$11,IF(D29=$S$9,$S$11,IF(D29=$T$9,$T$11,IF(D29=$U$9,$U$11,IF(D29=$V$9,$V$11))))),IF(C29=$Q$12,IF(D29=$R$9,$R$12,IF(D29=$S$9,$S$12,IF(D29=$T$9,$T$12,IF(D29=$U$9,$U$12,IF(D29=$V$9,$V$12))))),IF(C29=$Q$13,IF(D29=$R$9,$R$13,IF(D29=$S$9,$S$13,IF(D29=$T$9,$T$13,IF(D29=$U$9,$U$13,IF(D29=$V$9,$V$13))))),IF(C29=$Q$14,IF(D29=$R$9,$R$14,IF(D29=$S$9,$S$14,IF(D29=$T$9,$T$14,IF(D29=$U$9,$U$14,IF(D29=$V$9,$V$14))))),"")))))</f>
        <v>Moderado</v>
      </c>
      <c r="F29" s="260"/>
      <c r="G29" s="260"/>
      <c r="H29" s="53" t="s">
        <v>271</v>
      </c>
      <c r="I29" s="54" t="str">
        <f t="shared" si="1"/>
        <v xml:space="preserve">                   </v>
      </c>
      <c r="J29" s="54" t="str">
        <f t="shared" si="2"/>
        <v xml:space="preserve">                   </v>
      </c>
      <c r="K29" s="55" t="str">
        <f t="shared" si="3"/>
        <v xml:space="preserve">                   </v>
      </c>
      <c r="L29" s="56" t="str">
        <f t="shared" si="4"/>
        <v xml:space="preserve">                   </v>
      </c>
      <c r="M29" s="57" t="str">
        <f t="shared" si="5"/>
        <v xml:space="preserve">                   </v>
      </c>
      <c r="N29" s="260"/>
    </row>
    <row r="30" spans="1:36" ht="14.5" customHeight="1" x14ac:dyDescent="0.35">
      <c r="B30" s="605"/>
      <c r="C30" s="616" t="s">
        <v>275</v>
      </c>
      <c r="D30" s="616" t="s">
        <v>281</v>
      </c>
      <c r="E30" s="615" t="s">
        <v>281</v>
      </c>
      <c r="F30" s="253"/>
      <c r="G30" s="253"/>
      <c r="H30" s="253"/>
      <c r="I30" s="253"/>
      <c r="J30" s="253"/>
      <c r="K30" s="253"/>
      <c r="L30" s="253"/>
      <c r="M30" s="253"/>
      <c r="N30" s="253"/>
      <c r="Y30" s="256"/>
      <c r="Z30" s="256"/>
      <c r="AA30" s="256"/>
      <c r="AB30" s="256"/>
      <c r="AC30" s="256"/>
      <c r="AD30" s="253"/>
      <c r="AE30" s="253"/>
      <c r="AF30" s="253"/>
      <c r="AG30" s="253"/>
      <c r="AH30" s="253"/>
    </row>
    <row r="31" spans="1:36" ht="39" customHeight="1" x14ac:dyDescent="0.35">
      <c r="B31" s="605"/>
      <c r="C31" s="616" t="s">
        <v>275</v>
      </c>
      <c r="D31" s="616" t="s">
        <v>281</v>
      </c>
      <c r="E31" s="615" t="s">
        <v>281</v>
      </c>
      <c r="F31" s="253"/>
      <c r="G31" s="253"/>
      <c r="H31" s="253"/>
      <c r="I31" s="253"/>
      <c r="J31" s="253"/>
      <c r="K31" s="253"/>
      <c r="L31" s="253"/>
      <c r="M31" s="253"/>
      <c r="N31" s="253"/>
      <c r="Y31" s="256"/>
      <c r="Z31" s="256"/>
      <c r="AA31" s="256"/>
      <c r="AB31" s="256"/>
      <c r="AC31" s="256"/>
      <c r="AD31" s="253"/>
      <c r="AE31" s="253"/>
      <c r="AF31" s="253"/>
      <c r="AG31" s="253"/>
      <c r="AH31" s="253"/>
    </row>
    <row r="32" spans="1:36" ht="19.5" customHeight="1" x14ac:dyDescent="0.35">
      <c r="B32" s="605"/>
      <c r="C32" s="616" t="s">
        <v>275</v>
      </c>
      <c r="D32" s="616" t="s">
        <v>286</v>
      </c>
      <c r="E32" s="615" t="s">
        <v>299</v>
      </c>
      <c r="F32" s="253"/>
      <c r="G32" s="253"/>
      <c r="H32" s="253"/>
      <c r="I32" s="253"/>
      <c r="J32" s="253"/>
      <c r="K32" s="253"/>
      <c r="L32" s="253"/>
      <c r="M32" s="253"/>
      <c r="N32" s="253"/>
      <c r="Y32" s="256"/>
      <c r="Z32" s="256"/>
      <c r="AA32" s="256"/>
      <c r="AB32" s="256"/>
      <c r="AC32" s="256"/>
      <c r="AD32" s="253"/>
      <c r="AE32" s="253"/>
      <c r="AF32" s="253"/>
      <c r="AG32" s="253"/>
      <c r="AH32" s="253"/>
    </row>
    <row r="33" spans="3:29" s="253" customFormat="1" ht="19.5" customHeight="1" x14ac:dyDescent="0.35">
      <c r="C33" s="616" t="s">
        <v>275</v>
      </c>
      <c r="D33" s="616" t="s">
        <v>281</v>
      </c>
      <c r="E33" s="615" t="s">
        <v>281</v>
      </c>
      <c r="Y33" s="256"/>
      <c r="Z33" s="256"/>
      <c r="AA33" s="256"/>
      <c r="AB33" s="256"/>
      <c r="AC33" s="256"/>
    </row>
    <row r="34" spans="3:29" s="253" customFormat="1" ht="19.5" customHeight="1" x14ac:dyDescent="0.35">
      <c r="Y34" s="256"/>
      <c r="Z34" s="256"/>
      <c r="AA34" s="256"/>
      <c r="AB34" s="256"/>
      <c r="AC34" s="256"/>
    </row>
    <row r="35" spans="3:29" s="253" customFormat="1" ht="19.5" customHeight="1" x14ac:dyDescent="0.35">
      <c r="Y35" s="256"/>
      <c r="Z35" s="256"/>
      <c r="AA35" s="256"/>
      <c r="AB35" s="256"/>
      <c r="AC35" s="256"/>
    </row>
    <row r="36" spans="3:29" s="253" customFormat="1" ht="19.5" customHeight="1" x14ac:dyDescent="0.35">
      <c r="Y36" s="256"/>
      <c r="Z36" s="256"/>
      <c r="AA36" s="256"/>
      <c r="AB36" s="256"/>
      <c r="AC36" s="256"/>
    </row>
  </sheetData>
  <sheetProtection formatCells="0" formatColumns="0" formatRows="0" sort="0" autoFilter="0" pivotTables="0"/>
  <dataConsolidate/>
  <mergeCells count="13">
    <mergeCell ref="A1:B3"/>
    <mergeCell ref="C1:I3"/>
    <mergeCell ref="J1:K1"/>
    <mergeCell ref="J3:K3"/>
    <mergeCell ref="A4:L4"/>
    <mergeCell ref="B5:D5"/>
    <mergeCell ref="B6:D6"/>
    <mergeCell ref="R7:V7"/>
    <mergeCell ref="C8:E8"/>
    <mergeCell ref="O10:O14"/>
    <mergeCell ref="I8:M8"/>
    <mergeCell ref="G10:G14"/>
    <mergeCell ref="G7:M7"/>
  </mergeCells>
  <conditionalFormatting sqref="C10:C29">
    <cfRule type="cellIs" dxfId="112" priority="6" operator="equal">
      <formula>$Q$14</formula>
    </cfRule>
    <cfRule type="cellIs" dxfId="111" priority="7" operator="equal">
      <formula>$Q$13</formula>
    </cfRule>
    <cfRule type="cellIs" dxfId="110" priority="8" operator="equal">
      <formula>$Q$12</formula>
    </cfRule>
    <cfRule type="cellIs" dxfId="109" priority="9" operator="equal">
      <formula>$Q$11</formula>
    </cfRule>
    <cfRule type="cellIs" dxfId="108" priority="10" operator="equal">
      <formula>$Q$10</formula>
    </cfRule>
  </conditionalFormatting>
  <conditionalFormatting sqref="D10:D29">
    <cfRule type="cellIs" dxfId="107" priority="1" operator="equal">
      <formula>$R$9</formula>
    </cfRule>
    <cfRule type="cellIs" dxfId="106" priority="2" operator="equal">
      <formula>$S$9</formula>
    </cfRule>
    <cfRule type="cellIs" dxfId="105" priority="3" operator="equal">
      <formula>$T$9</formula>
    </cfRule>
    <cfRule type="cellIs" dxfId="104" priority="4" operator="equal">
      <formula>$U$9</formula>
    </cfRule>
    <cfRule type="cellIs" dxfId="103" priority="5" operator="equal">
      <formula>$V$9</formula>
    </cfRule>
  </conditionalFormatting>
  <conditionalFormatting sqref="E10:E29">
    <cfRule type="cellIs" dxfId="102" priority="102" operator="equal">
      <formula>$R$17</formula>
    </cfRule>
    <cfRule type="cellIs" dxfId="101" priority="103" operator="equal">
      <formula>$R$18</formula>
    </cfRule>
    <cfRule type="cellIs" dxfId="100" priority="104" operator="equal">
      <formula>$R$19</formula>
    </cfRule>
    <cfRule type="cellIs" dxfId="99" priority="105" operator="equal">
      <formula>$R$20</formula>
    </cfRule>
  </conditionalFormatting>
  <dataValidations disablePrompts="1" count="3">
    <dataValidation type="list" allowBlank="1" showInputMessage="1" showErrorMessage="1" sqref="JB10:JH17" xr:uid="{00000000-0002-0000-04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9" xr:uid="{00000000-0002-0000-0400-000001000000}"/>
    <dataValidation allowBlank="1" showInputMessage="1" showErrorMessage="1" prompt="Es la materialización del riesgo y las consecuencias de su aparición. Su escala es: 5 bajo impacto, 10 medio, 20 alto impacto._x000a_" sqref="JB9:JH9" xr:uid="{00000000-0002-0000-04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AA129"/>
  <sheetViews>
    <sheetView showGridLines="0" view="pageBreakPreview" zoomScale="65" zoomScaleNormal="10" zoomScaleSheetLayoutView="65" workbookViewId="0">
      <pane xSplit="1" ySplit="9" topLeftCell="H119" activePane="bottomRight" state="frozen"/>
      <selection sqref="A1:XFD1048576"/>
      <selection pane="topRight" sqref="A1:XFD1048576"/>
      <selection pane="bottomLeft" sqref="A1:XFD1048576"/>
      <selection pane="bottomRight" sqref="A1:XFD1048576"/>
    </sheetView>
  </sheetViews>
  <sheetFormatPr baseColWidth="10" defaultColWidth="11.453125" defaultRowHeight="14" x14ac:dyDescent="0.35"/>
  <cols>
    <col min="1" max="1" width="18.81640625" style="7" customWidth="1"/>
    <col min="2" max="2" width="29.453125" style="7" bestFit="1" customWidth="1"/>
    <col min="3" max="3" width="15.453125" style="7" customWidth="1"/>
    <col min="4" max="4" width="16" style="7" customWidth="1"/>
    <col min="5" max="5" width="10.1796875" style="7" customWidth="1"/>
    <col min="6" max="6" width="24.54296875" style="7" customWidth="1"/>
    <col min="7" max="7" width="47.7265625" style="7" customWidth="1"/>
    <col min="8" max="8" width="21.81640625" style="7" customWidth="1"/>
    <col min="9" max="9" width="25.81640625" style="7" customWidth="1"/>
    <col min="10" max="10" width="15.453125" style="7" customWidth="1"/>
    <col min="11" max="11" width="14.81640625" style="288" customWidth="1"/>
    <col min="12" max="12" width="14.1796875" style="288" customWidth="1"/>
    <col min="13" max="13" width="19.453125" style="7" bestFit="1" customWidth="1"/>
    <col min="14" max="14" width="12.1796875" style="288" customWidth="1"/>
    <col min="15" max="15" width="18.81640625" style="288" customWidth="1"/>
    <col min="16" max="16" width="16.453125" style="288" bestFit="1" customWidth="1"/>
    <col min="17" max="17" width="14.453125" style="288" customWidth="1"/>
    <col min="18" max="18" width="13" style="288" customWidth="1"/>
    <col min="19" max="19" width="13.453125" style="288" customWidth="1"/>
    <col min="20" max="20" width="19.453125" style="288" customWidth="1"/>
    <col min="21" max="21" width="12.453125" style="288" customWidth="1"/>
    <col min="22" max="22" width="16.453125" style="227" customWidth="1"/>
    <col min="23" max="23" width="14.453125" style="227" customWidth="1"/>
    <col min="24" max="24" width="11.453125" style="7"/>
    <col min="25" max="25" width="21.453125" style="213" customWidth="1"/>
    <col min="26" max="26" width="7.453125" style="213" bestFit="1" customWidth="1"/>
    <col min="27" max="27" width="8.453125" style="213" bestFit="1" customWidth="1"/>
    <col min="28" max="16384" width="11.453125" style="7"/>
  </cols>
  <sheetData>
    <row r="1" spans="1:27" s="213" customFormat="1" ht="28.5" customHeight="1" x14ac:dyDescent="0.35">
      <c r="A1" s="343"/>
      <c r="B1" s="344"/>
      <c r="C1" s="349" t="s">
        <v>93</v>
      </c>
      <c r="D1" s="350"/>
      <c r="E1" s="350"/>
      <c r="F1" s="350"/>
      <c r="G1" s="350"/>
      <c r="H1" s="350"/>
      <c r="I1" s="351"/>
      <c r="J1" s="467" t="s">
        <v>94</v>
      </c>
      <c r="K1" s="468"/>
    </row>
    <row r="2" spans="1:27" s="213" customFormat="1" ht="24.75" customHeight="1" x14ac:dyDescent="0.35">
      <c r="A2" s="345"/>
      <c r="B2" s="346"/>
      <c r="C2" s="352"/>
      <c r="D2" s="353"/>
      <c r="E2" s="353"/>
      <c r="F2" s="353"/>
      <c r="G2" s="353"/>
      <c r="H2" s="353"/>
      <c r="I2" s="354"/>
      <c r="J2" s="214" t="s">
        <v>95</v>
      </c>
      <c r="K2" s="214" t="s">
        <v>96</v>
      </c>
    </row>
    <row r="3" spans="1:27" s="213" customFormat="1" ht="32.5" customHeight="1" x14ac:dyDescent="0.35">
      <c r="A3" s="347"/>
      <c r="B3" s="348"/>
      <c r="C3" s="355"/>
      <c r="D3" s="356"/>
      <c r="E3" s="356"/>
      <c r="F3" s="356"/>
      <c r="G3" s="356"/>
      <c r="H3" s="356"/>
      <c r="I3" s="357"/>
      <c r="J3" s="467" t="s">
        <v>97</v>
      </c>
      <c r="K3" s="468"/>
    </row>
    <row r="4" spans="1:27" ht="14.5" thickBot="1" x14ac:dyDescent="0.4"/>
    <row r="5" spans="1:27" s="264" customFormat="1" ht="27" customHeight="1" thickBot="1" x14ac:dyDescent="0.3">
      <c r="A5" s="328" t="s">
        <v>98</v>
      </c>
      <c r="B5" s="553" t="str">
        <f>'2 CONTEXTO E IDENTIFICACIÓN'!B5</f>
        <v>Región Administrativa y de Planeación Especial (RAP-E) Región Central</v>
      </c>
      <c r="C5" s="554"/>
      <c r="D5" s="555"/>
      <c r="E5" s="263"/>
      <c r="G5" s="263"/>
      <c r="H5" s="263"/>
      <c r="I5" s="263"/>
      <c r="J5" s="263"/>
      <c r="K5" s="265"/>
      <c r="L5" s="265"/>
      <c r="M5" s="263"/>
      <c r="N5" s="265"/>
      <c r="O5" s="265"/>
      <c r="P5" s="265"/>
      <c r="Q5" s="265"/>
      <c r="R5" s="265"/>
      <c r="S5" s="266"/>
      <c r="T5" s="266"/>
      <c r="U5" s="266"/>
      <c r="V5" s="227"/>
      <c r="W5" s="227"/>
      <c r="X5" s="7"/>
      <c r="Y5" s="217"/>
      <c r="Z5" s="217"/>
      <c r="AA5" s="217"/>
    </row>
    <row r="6" spans="1:27" s="256" customFormat="1" ht="16.5" customHeight="1" x14ac:dyDescent="0.35">
      <c r="A6" s="137"/>
      <c r="B6" s="487"/>
      <c r="C6" s="487"/>
      <c r="D6" s="487"/>
      <c r="E6" s="525" t="s">
        <v>303</v>
      </c>
      <c r="F6" s="525"/>
      <c r="G6" s="525"/>
      <c r="H6" s="525"/>
      <c r="I6" s="526"/>
      <c r="J6" s="519" t="s">
        <v>304</v>
      </c>
      <c r="K6" s="520"/>
      <c r="L6" s="520"/>
      <c r="M6" s="520"/>
      <c r="N6" s="520"/>
      <c r="O6" s="520"/>
      <c r="P6" s="520"/>
      <c r="Q6" s="520"/>
      <c r="R6" s="521"/>
      <c r="S6" s="506" t="s">
        <v>305</v>
      </c>
      <c r="T6" s="509" t="s">
        <v>306</v>
      </c>
      <c r="U6" s="509" t="s">
        <v>65</v>
      </c>
      <c r="V6" s="227"/>
      <c r="W6" s="227"/>
      <c r="X6" s="7"/>
      <c r="Y6" s="469" t="s">
        <v>307</v>
      </c>
      <c r="Z6" s="470"/>
      <c r="AA6" s="471"/>
    </row>
    <row r="7" spans="1:27" s="256" customFormat="1" ht="16.5" customHeight="1" thickBot="1" x14ac:dyDescent="0.4">
      <c r="A7" s="115"/>
      <c r="B7" s="114"/>
      <c r="C7" s="114"/>
      <c r="D7" s="227"/>
      <c r="E7" s="525"/>
      <c r="F7" s="525"/>
      <c r="G7" s="525"/>
      <c r="H7" s="525"/>
      <c r="I7" s="526"/>
      <c r="J7" s="522"/>
      <c r="K7" s="523"/>
      <c r="L7" s="523"/>
      <c r="M7" s="523"/>
      <c r="N7" s="523"/>
      <c r="O7" s="523"/>
      <c r="P7" s="523"/>
      <c r="Q7" s="523"/>
      <c r="R7" s="524"/>
      <c r="S7" s="507"/>
      <c r="T7" s="510"/>
      <c r="U7" s="510"/>
      <c r="V7" s="227"/>
      <c r="W7" s="227"/>
      <c r="X7" s="7"/>
      <c r="Y7" s="12" t="s">
        <v>262</v>
      </c>
      <c r="Z7" s="13" t="s">
        <v>308</v>
      </c>
      <c r="AA7" s="14" t="s">
        <v>309</v>
      </c>
    </row>
    <row r="8" spans="1:27" ht="29.25" customHeight="1" x14ac:dyDescent="0.35">
      <c r="A8" s="449" t="s">
        <v>256</v>
      </c>
      <c r="B8" s="449" t="s">
        <v>257</v>
      </c>
      <c r="C8" s="449" t="s">
        <v>310</v>
      </c>
      <c r="D8" s="449" t="s">
        <v>311</v>
      </c>
      <c r="E8" s="511" t="s">
        <v>312</v>
      </c>
      <c r="F8" s="516" t="s">
        <v>47</v>
      </c>
      <c r="G8" s="517"/>
      <c r="H8" s="518"/>
      <c r="I8" s="159"/>
      <c r="J8" s="513" t="s">
        <v>120</v>
      </c>
      <c r="K8" s="514"/>
      <c r="L8" s="514"/>
      <c r="M8" s="514"/>
      <c r="N8" s="515"/>
      <c r="O8" s="513" t="s">
        <v>313</v>
      </c>
      <c r="P8" s="514"/>
      <c r="Q8" s="514"/>
      <c r="R8" s="515"/>
      <c r="S8" s="508"/>
      <c r="T8" s="508"/>
      <c r="U8" s="508"/>
      <c r="Y8" s="132" t="s">
        <v>271</v>
      </c>
      <c r="Z8" s="18">
        <v>0.01</v>
      </c>
      <c r="AA8" s="17">
        <v>0.2</v>
      </c>
    </row>
    <row r="9" spans="1:27" ht="56.5" thickBot="1" x14ac:dyDescent="0.4">
      <c r="A9" s="499"/>
      <c r="B9" s="499"/>
      <c r="C9" s="499"/>
      <c r="D9" s="499"/>
      <c r="E9" s="512"/>
      <c r="F9" s="269" t="s">
        <v>314</v>
      </c>
      <c r="G9" s="268" t="s">
        <v>315</v>
      </c>
      <c r="H9" s="268" t="s">
        <v>316</v>
      </c>
      <c r="I9" s="268" t="s">
        <v>317</v>
      </c>
      <c r="J9" s="269" t="s">
        <v>49</v>
      </c>
      <c r="K9" s="270" t="s">
        <v>51</v>
      </c>
      <c r="L9" s="270" t="s">
        <v>53</v>
      </c>
      <c r="M9" s="269" t="s">
        <v>54</v>
      </c>
      <c r="N9" s="270" t="s">
        <v>56</v>
      </c>
      <c r="O9" s="270" t="s">
        <v>124</v>
      </c>
      <c r="P9" s="270" t="s">
        <v>125</v>
      </c>
      <c r="Q9" s="270" t="s">
        <v>318</v>
      </c>
      <c r="R9" s="270" t="s">
        <v>319</v>
      </c>
      <c r="S9" s="270" t="s">
        <v>60</v>
      </c>
      <c r="T9" s="270" t="s">
        <v>62</v>
      </c>
      <c r="U9" s="271" t="s">
        <v>64</v>
      </c>
      <c r="V9" s="270" t="s">
        <v>320</v>
      </c>
      <c r="W9" s="270" t="s">
        <v>321</v>
      </c>
      <c r="Y9" s="133" t="s">
        <v>275</v>
      </c>
      <c r="Z9" s="18">
        <v>0.21</v>
      </c>
      <c r="AA9" s="17">
        <v>0.4</v>
      </c>
    </row>
    <row r="10" spans="1:27" ht="101.5" customHeight="1" thickBot="1" x14ac:dyDescent="0.4">
      <c r="A10" s="527" t="str">
        <f>'2 CONTEXTO E IDENTIFICACIÓN'!A10</f>
        <v>R1 ADMINISTRACIÓN DEL SISTEMA DE GESTIÓN</v>
      </c>
      <c r="B10" s="531" t="str">
        <f>+'2 CONTEXTO E IDENTIFICACIÓN'!J10</f>
        <v>Posibilidad de afectación reputacional por la no actualización de documentos del SIG a causa de carencia de una cultura organanizacional  de mejora continua</v>
      </c>
      <c r="C10" s="500">
        <f>+'3 PROBABIL E IMPACTO INHERENTE'!E10</f>
        <v>0.2</v>
      </c>
      <c r="D10" s="503">
        <f>+'3 PROBABIL E IMPACTO INHERENTE'!M10</f>
        <v>0.4</v>
      </c>
      <c r="E10" s="214">
        <v>1</v>
      </c>
      <c r="F10" s="272" t="s">
        <v>371</v>
      </c>
      <c r="G10" s="273" t="s">
        <v>372</v>
      </c>
      <c r="H10" s="273" t="s">
        <v>373</v>
      </c>
      <c r="I10" s="163" t="str">
        <f t="shared" ref="I10:I73" si="0">+CONCATENATE(F10," ",G10," ",H10)</f>
        <v>Profesional SIG implementar y socializar procedimiento de control documental que permita dar a conocer el tramite para actualización de documentos</v>
      </c>
      <c r="J10" s="2" t="s">
        <v>134</v>
      </c>
      <c r="K10" s="274">
        <f>+IFERROR(VLOOKUP($J10,'11 FORMULAS'!$B$51:$C$53,2,0),"")</f>
        <v>0.25</v>
      </c>
      <c r="L10" s="274" t="str">
        <f>+IFERROR(VLOOKUP($J10,'11 FORMULAS'!$B$51:$D$53,3,0),"")</f>
        <v>Probabilidad</v>
      </c>
      <c r="M10" s="275" t="s">
        <v>146</v>
      </c>
      <c r="N10" s="276">
        <f>+IFERROR(VLOOKUP($M10,'11 FORMULAS'!$B$54:$C$55,2,0),"")</f>
        <v>0.15</v>
      </c>
      <c r="O10" s="277" t="s">
        <v>136</v>
      </c>
      <c r="P10" s="277" t="s">
        <v>243</v>
      </c>
      <c r="Q10" s="277" t="s">
        <v>138</v>
      </c>
      <c r="R10" s="277" t="s">
        <v>139</v>
      </c>
      <c r="S10" s="274">
        <f>+IFERROR($K10+$N10,"")</f>
        <v>0.4</v>
      </c>
      <c r="T10" s="274">
        <f>IF($L10='11 FORMULAS'!$D$51,$C$10-($C$10*$S$10),$C$10)</f>
        <v>0.12</v>
      </c>
      <c r="U10" s="274">
        <f>IF(L10='11 FORMULAS'!$D$53,$D10-($D10*$S10),$D10)</f>
        <v>0.4</v>
      </c>
      <c r="V10" s="543">
        <f>+IF(T15="","",T15)</f>
        <v>0.12</v>
      </c>
      <c r="W10" s="546">
        <f>+IF(U15="","",U15)</f>
        <v>0.4</v>
      </c>
      <c r="Y10" s="134" t="s">
        <v>279</v>
      </c>
      <c r="Z10" s="18">
        <v>0.41</v>
      </c>
      <c r="AA10" s="17">
        <v>0.6</v>
      </c>
    </row>
    <row r="11" spans="1:27" ht="29.5" customHeight="1" thickBot="1" x14ac:dyDescent="0.4">
      <c r="A11" s="529"/>
      <c r="B11" s="533"/>
      <c r="C11" s="501"/>
      <c r="D11" s="504"/>
      <c r="E11" s="214">
        <v>2</v>
      </c>
      <c r="F11" s="278"/>
      <c r="G11" s="2"/>
      <c r="H11" s="2"/>
      <c r="I11" s="163" t="str">
        <f t="shared" si="0"/>
        <v xml:space="preserve">  </v>
      </c>
      <c r="J11" s="2" t="s">
        <v>134</v>
      </c>
      <c r="K11" s="274">
        <f>+IFERROR(VLOOKUP($J11,'11 FORMULAS'!$B$51:$C$53,2,0),"")</f>
        <v>0.25</v>
      </c>
      <c r="L11" s="274" t="str">
        <f>+IFERROR(VLOOKUP($J11,'11 FORMULAS'!$B$51:$D$53,3,0),"")</f>
        <v>Probabilidad</v>
      </c>
      <c r="M11" s="275" t="s">
        <v>135</v>
      </c>
      <c r="N11" s="276">
        <f>+IFERROR(VLOOKUP($M11,'11 FORMULAS'!$B$54:$C$55,2,0),"")</f>
        <v>0.25</v>
      </c>
      <c r="O11" s="277" t="s">
        <v>147</v>
      </c>
      <c r="P11" s="277" t="s">
        <v>240</v>
      </c>
      <c r="Q11" s="277" t="s">
        <v>138</v>
      </c>
      <c r="R11" s="277" t="s">
        <v>248</v>
      </c>
      <c r="S11" s="274">
        <f t="shared" ref="S11:S74" si="1">+IFERROR($K11+$N11,"")</f>
        <v>0.5</v>
      </c>
      <c r="T11" s="274">
        <f>IF($L11='11 FORMULAS'!$D$51,$C$10-($C$10*$S$10),$C$10)</f>
        <v>0.12</v>
      </c>
      <c r="U11" s="274">
        <f>IF(L11='11 FORMULAS'!$D$53,$D$10-($D$10*$S$10),$D$10)</f>
        <v>0.4</v>
      </c>
      <c r="V11" s="544"/>
      <c r="W11" s="547"/>
      <c r="Y11" s="22" t="s">
        <v>284</v>
      </c>
      <c r="Z11" s="18">
        <v>0.61</v>
      </c>
      <c r="AA11" s="17">
        <v>0.8</v>
      </c>
    </row>
    <row r="12" spans="1:27" ht="29.5" customHeight="1" thickBot="1" x14ac:dyDescent="0.4">
      <c r="A12" s="529"/>
      <c r="B12" s="533"/>
      <c r="C12" s="501"/>
      <c r="D12" s="504"/>
      <c r="E12" s="214">
        <v>3</v>
      </c>
      <c r="F12" s="278"/>
      <c r="G12" s="2"/>
      <c r="H12" s="2"/>
      <c r="I12" s="163" t="str">
        <f t="shared" si="0"/>
        <v xml:space="preserve">  </v>
      </c>
      <c r="J12" s="2" t="s">
        <v>134</v>
      </c>
      <c r="K12" s="274">
        <f>+IFERROR(VLOOKUP($J12,'11 FORMULAS'!$B$51:$C$53,2,0),"")</f>
        <v>0.25</v>
      </c>
      <c r="L12" s="274" t="str">
        <f>+IFERROR(VLOOKUP($J12,'11 FORMULAS'!$B$51:$D$53,3,0),"")</f>
        <v>Probabilidad</v>
      </c>
      <c r="M12" s="275" t="s">
        <v>135</v>
      </c>
      <c r="N12" s="276">
        <f>+IFERROR(VLOOKUP($M12,'11 FORMULAS'!$B$54:$C$55,2,0),"")</f>
        <v>0.25</v>
      </c>
      <c r="O12" s="277" t="s">
        <v>147</v>
      </c>
      <c r="P12" s="277" t="s">
        <v>240</v>
      </c>
      <c r="Q12" s="277" t="s">
        <v>138</v>
      </c>
      <c r="R12" s="277" t="s">
        <v>248</v>
      </c>
      <c r="S12" s="274">
        <f t="shared" si="1"/>
        <v>0.5</v>
      </c>
      <c r="T12" s="274">
        <f>IF($L12='11 FORMULAS'!$D$51,$C$10-($C$10*$S$10),$C$10)</f>
        <v>0.12</v>
      </c>
      <c r="U12" s="274">
        <f>IF(L12='11 FORMULAS'!$D$53,$D$10-($D$10*$S$10),$D$10)</f>
        <v>0.4</v>
      </c>
      <c r="V12" s="544"/>
      <c r="W12" s="547"/>
      <c r="Y12" s="135" t="s">
        <v>289</v>
      </c>
      <c r="Z12" s="18">
        <v>0.81</v>
      </c>
      <c r="AA12" s="17">
        <v>1</v>
      </c>
    </row>
    <row r="13" spans="1:27" ht="29.5" customHeight="1" thickBot="1" x14ac:dyDescent="0.4">
      <c r="A13" s="529"/>
      <c r="B13" s="533"/>
      <c r="C13" s="501"/>
      <c r="D13" s="504"/>
      <c r="E13" s="214">
        <v>4</v>
      </c>
      <c r="F13" s="278"/>
      <c r="G13" s="2"/>
      <c r="H13" s="2"/>
      <c r="I13" s="163" t="str">
        <f t="shared" si="0"/>
        <v xml:space="preserve">  </v>
      </c>
      <c r="J13" s="2" t="s">
        <v>134</v>
      </c>
      <c r="K13" s="274">
        <f>+IFERROR(VLOOKUP($J13,'11 FORMULAS'!$B$51:$C$53,2,0),"")</f>
        <v>0.25</v>
      </c>
      <c r="L13" s="274" t="str">
        <f>+IFERROR(VLOOKUP($J13,'11 FORMULAS'!$B$51:$D$53,3,0),"")</f>
        <v>Probabilidad</v>
      </c>
      <c r="M13" s="275" t="s">
        <v>135</v>
      </c>
      <c r="N13" s="276">
        <f>+IFERROR(VLOOKUP($M13,'11 FORMULAS'!$B$54:$C$55,2,0),"")</f>
        <v>0.25</v>
      </c>
      <c r="O13" s="277" t="s">
        <v>147</v>
      </c>
      <c r="P13" s="277" t="s">
        <v>240</v>
      </c>
      <c r="Q13" s="277" t="s">
        <v>138</v>
      </c>
      <c r="R13" s="277" t="s">
        <v>248</v>
      </c>
      <c r="S13" s="274">
        <f t="shared" si="1"/>
        <v>0.5</v>
      </c>
      <c r="T13" s="274">
        <f>IF($L13='11 FORMULAS'!$D$51,$C$10-($C$10*$S$10),$C$10)</f>
        <v>0.12</v>
      </c>
      <c r="U13" s="274">
        <f>IF(L13='11 FORMULAS'!$D$53,$D$10-($D$10*$S$10),$D$10)</f>
        <v>0.4</v>
      </c>
      <c r="V13" s="544"/>
      <c r="W13" s="547"/>
      <c r="Y13" s="126"/>
      <c r="Z13" s="126"/>
      <c r="AA13" s="126"/>
    </row>
    <row r="14" spans="1:27" ht="29.5" customHeight="1" thickBot="1" x14ac:dyDescent="0.4">
      <c r="A14" s="529"/>
      <c r="B14" s="533"/>
      <c r="C14" s="501"/>
      <c r="D14" s="504"/>
      <c r="E14" s="214">
        <v>5</v>
      </c>
      <c r="F14" s="278"/>
      <c r="G14" s="2"/>
      <c r="H14" s="2"/>
      <c r="I14" s="163" t="str">
        <f t="shared" si="0"/>
        <v xml:space="preserve">  </v>
      </c>
      <c r="J14" s="2" t="s">
        <v>134</v>
      </c>
      <c r="K14" s="274">
        <f>+IFERROR(VLOOKUP($J14,'11 FORMULAS'!$B$51:$C$53,2,0),"")</f>
        <v>0.25</v>
      </c>
      <c r="L14" s="274" t="str">
        <f>+IFERROR(VLOOKUP($J14,'11 FORMULAS'!$B$51:$D$53,3,0),"")</f>
        <v>Probabilidad</v>
      </c>
      <c r="M14" s="275" t="s">
        <v>135</v>
      </c>
      <c r="N14" s="276">
        <f>+IFERROR(VLOOKUP($M14,'11 FORMULAS'!$B$54:$C$55,2,0),"")</f>
        <v>0.25</v>
      </c>
      <c r="O14" s="277" t="s">
        <v>147</v>
      </c>
      <c r="P14" s="277" t="s">
        <v>240</v>
      </c>
      <c r="Q14" s="277" t="s">
        <v>138</v>
      </c>
      <c r="R14" s="277" t="s">
        <v>248</v>
      </c>
      <c r="S14" s="274">
        <f t="shared" si="1"/>
        <v>0.5</v>
      </c>
      <c r="T14" s="274">
        <f>IF($L14='11 FORMULAS'!$D$51,$C$10-($C$10*$S$10),$C$10)</f>
        <v>0.12</v>
      </c>
      <c r="U14" s="274">
        <f>IF(L14='11 FORMULAS'!$D$53,$D$10-($D$10*$S$10),$D$10)</f>
        <v>0.4</v>
      </c>
      <c r="V14" s="544"/>
      <c r="W14" s="547"/>
      <c r="Y14" s="126"/>
      <c r="Z14" s="126"/>
      <c r="AA14" s="126"/>
    </row>
    <row r="15" spans="1:27" ht="29.5" customHeight="1" thickBot="1" x14ac:dyDescent="0.4">
      <c r="A15" s="530"/>
      <c r="B15" s="534"/>
      <c r="C15" s="502"/>
      <c r="D15" s="505"/>
      <c r="E15" s="279">
        <v>6</v>
      </c>
      <c r="F15" s="280"/>
      <c r="G15" s="281"/>
      <c r="H15" s="281"/>
      <c r="I15" s="163" t="str">
        <f t="shared" si="0"/>
        <v xml:space="preserve">  </v>
      </c>
      <c r="J15" s="2" t="s">
        <v>134</v>
      </c>
      <c r="K15" s="274">
        <f>+IFERROR(VLOOKUP($J15,'11 FORMULAS'!$B$51:$C$53,2,0),"")</f>
        <v>0.25</v>
      </c>
      <c r="L15" s="274" t="str">
        <f>+IFERROR(VLOOKUP($J15,'11 FORMULAS'!$B$51:$D$53,3,0),"")</f>
        <v>Probabilidad</v>
      </c>
      <c r="M15" s="275" t="s">
        <v>146</v>
      </c>
      <c r="N15" s="276">
        <f>+IFERROR(VLOOKUP($M15,'11 FORMULAS'!$B$54:$C$55,2,0),"")</f>
        <v>0.15</v>
      </c>
      <c r="O15" s="277" t="s">
        <v>147</v>
      </c>
      <c r="P15" s="277" t="s">
        <v>240</v>
      </c>
      <c r="Q15" s="277" t="s">
        <v>138</v>
      </c>
      <c r="R15" s="277" t="s">
        <v>248</v>
      </c>
      <c r="S15" s="274">
        <f t="shared" si="1"/>
        <v>0.4</v>
      </c>
      <c r="T15" s="274">
        <f>IF($L15='11 FORMULAS'!$D$51,$C$10-($C$10*$S$10),$C$10)</f>
        <v>0.12</v>
      </c>
      <c r="U15" s="274">
        <f>IF(L15='11 FORMULAS'!$D$53,$D$10-($D$10*$S$10),$D$10)</f>
        <v>0.4</v>
      </c>
      <c r="V15" s="545"/>
      <c r="W15" s="548"/>
      <c r="Y15" s="126"/>
      <c r="Z15" s="126"/>
      <c r="AA15" s="126"/>
    </row>
    <row r="16" spans="1:27" ht="55" customHeight="1" thickBot="1" x14ac:dyDescent="0.4">
      <c r="A16" s="527" t="str">
        <f>'2 CONTEXTO E IDENTIFICACIÓN'!A11</f>
        <v>R2 ADMINISTRACIÓN DEL SISTEMA DE GESTIÓN</v>
      </c>
      <c r="B16" s="531" t="str">
        <f>+'2 CONTEXTO E IDENTIFICACIÓN'!J11</f>
        <v>Posibilidad de pérdida económica y reputacional por manipulación o alteración intencional de información registrada en el SIG para ocultar incumplimientos o errores a causa de temor a consecuencias disciplinarias o legales</v>
      </c>
      <c r="C16" s="539">
        <f>+'3 PROBABIL E IMPACTO INHERENTE'!E11</f>
        <v>0.6</v>
      </c>
      <c r="D16" s="503">
        <f>+'3 PROBABIL E IMPACTO INHERENTE'!M11</f>
        <v>0.4</v>
      </c>
      <c r="E16" s="282">
        <v>1</v>
      </c>
      <c r="F16" s="272" t="s">
        <v>371</v>
      </c>
      <c r="G16" s="273" t="s">
        <v>374</v>
      </c>
      <c r="H16" s="273"/>
      <c r="I16" s="163" t="str">
        <f t="shared" si="0"/>
        <v xml:space="preserve">Profesional SIG verifica la veracidad de los documentos que hacen parte del SIG </v>
      </c>
      <c r="J16" s="2" t="s">
        <v>134</v>
      </c>
      <c r="K16" s="274">
        <f>+IFERROR(VLOOKUP($J16,'11 FORMULAS'!$B$51:$C$53,2,0),"")</f>
        <v>0.25</v>
      </c>
      <c r="L16" s="274" t="str">
        <f>+IFERROR(VLOOKUP($J16,'11 FORMULAS'!$B$51:$D$53,3,0),"")</f>
        <v>Probabilidad</v>
      </c>
      <c r="M16" s="275" t="s">
        <v>146</v>
      </c>
      <c r="N16" s="276">
        <f>+IFERROR(VLOOKUP($M16,'11 FORMULAS'!$B$54:$C$55,2,0),"")</f>
        <v>0.15</v>
      </c>
      <c r="O16" s="277" t="s">
        <v>136</v>
      </c>
      <c r="P16" s="277" t="s">
        <v>240</v>
      </c>
      <c r="Q16" s="277" t="s">
        <v>138</v>
      </c>
      <c r="R16" s="277" t="s">
        <v>248</v>
      </c>
      <c r="S16" s="274">
        <f t="shared" si="1"/>
        <v>0.4</v>
      </c>
      <c r="T16" s="274">
        <f>IF($L16='11 FORMULAS'!$D$51,$C$10-($C$10*$S$10),$C$10)</f>
        <v>0.12</v>
      </c>
      <c r="U16" s="274">
        <f>IF(L16='11 FORMULAS'!$D$53,$D$16-($D$16*$S$16),$D$16)</f>
        <v>0.4</v>
      </c>
      <c r="V16" s="543">
        <f>+IF(T21="","",T21)</f>
        <v>0.12</v>
      </c>
      <c r="W16" s="546">
        <f>+IF(U21="","",U21)</f>
        <v>0.4</v>
      </c>
      <c r="Y16" s="126"/>
      <c r="Z16" s="127"/>
      <c r="AA16" s="127"/>
    </row>
    <row r="17" spans="1:27" ht="29.5" customHeight="1" thickBot="1" x14ac:dyDescent="0.4">
      <c r="A17" s="529"/>
      <c r="B17" s="533"/>
      <c r="C17" s="540"/>
      <c r="D17" s="504"/>
      <c r="E17" s="214">
        <v>2</v>
      </c>
      <c r="F17" s="278"/>
      <c r="G17" s="2"/>
      <c r="H17" s="2"/>
      <c r="I17" s="163" t="str">
        <f t="shared" si="0"/>
        <v xml:space="preserve">  </v>
      </c>
      <c r="J17" s="2" t="s">
        <v>134</v>
      </c>
      <c r="K17" s="274">
        <f>+IFERROR(VLOOKUP($J17,'11 FORMULAS'!$B$51:$C$53,2,0),"")</f>
        <v>0.25</v>
      </c>
      <c r="L17" s="274" t="str">
        <f>+IFERROR(VLOOKUP($J17,'11 FORMULAS'!$B$51:$D$53,3,0),"")</f>
        <v>Probabilidad</v>
      </c>
      <c r="M17" s="275" t="s">
        <v>135</v>
      </c>
      <c r="N17" s="276">
        <f>+IFERROR(VLOOKUP($M17,'11 FORMULAS'!$B$54:$C$55,2,0),"")</f>
        <v>0.25</v>
      </c>
      <c r="O17" s="277" t="s">
        <v>147</v>
      </c>
      <c r="P17" s="277" t="s">
        <v>240</v>
      </c>
      <c r="Q17" s="277" t="s">
        <v>138</v>
      </c>
      <c r="R17" s="277" t="s">
        <v>248</v>
      </c>
      <c r="S17" s="274">
        <f t="shared" si="1"/>
        <v>0.5</v>
      </c>
      <c r="T17" s="274">
        <f>IF($L17='11 FORMULAS'!$D$51,$C$10-($C$10*$S$10),$C$10)</f>
        <v>0.12</v>
      </c>
      <c r="U17" s="274">
        <f>IF(L17='11 FORMULAS'!$D$53,$D$16-($D$16*$S$16),$D$16)</f>
        <v>0.4</v>
      </c>
      <c r="V17" s="544"/>
      <c r="W17" s="547"/>
      <c r="Y17" s="126"/>
      <c r="Z17" s="127"/>
      <c r="AA17" s="127"/>
    </row>
    <row r="18" spans="1:27" ht="29.5" customHeight="1" thickBot="1" x14ac:dyDescent="0.4">
      <c r="A18" s="529"/>
      <c r="B18" s="533"/>
      <c r="C18" s="540"/>
      <c r="D18" s="504"/>
      <c r="E18" s="214">
        <v>3</v>
      </c>
      <c r="F18" s="278"/>
      <c r="G18" s="2"/>
      <c r="H18" s="2"/>
      <c r="I18" s="163" t="str">
        <f t="shared" si="0"/>
        <v xml:space="preserve">  </v>
      </c>
      <c r="J18" s="2" t="s">
        <v>134</v>
      </c>
      <c r="K18" s="274">
        <f>+IFERROR(VLOOKUP($J18,'11 FORMULAS'!$B$51:$C$53,2,0),"")</f>
        <v>0.25</v>
      </c>
      <c r="L18" s="274" t="str">
        <f>+IFERROR(VLOOKUP($J18,'11 FORMULAS'!$B$51:$D$53,3,0),"")</f>
        <v>Probabilidad</v>
      </c>
      <c r="M18" s="275" t="s">
        <v>135</v>
      </c>
      <c r="N18" s="276">
        <f>+IFERROR(VLOOKUP($M18,'11 FORMULAS'!$B$54:$C$55,2,0),"")</f>
        <v>0.25</v>
      </c>
      <c r="O18" s="277" t="s">
        <v>147</v>
      </c>
      <c r="P18" s="277" t="s">
        <v>240</v>
      </c>
      <c r="Q18" s="277" t="s">
        <v>138</v>
      </c>
      <c r="R18" s="277" t="s">
        <v>248</v>
      </c>
      <c r="S18" s="274">
        <f t="shared" si="1"/>
        <v>0.5</v>
      </c>
      <c r="T18" s="274">
        <f>IF($L18='11 FORMULAS'!$D$51,$C$10-($C$10*$S$10),$C$10)</f>
        <v>0.12</v>
      </c>
      <c r="U18" s="274">
        <f>IF(L18='11 FORMULAS'!$D$53,$D$16-($D$16*$S$16),$D$16)</f>
        <v>0.4</v>
      </c>
      <c r="V18" s="544"/>
      <c r="W18" s="547"/>
      <c r="Y18" s="126"/>
      <c r="Z18" s="127"/>
      <c r="AA18" s="127"/>
    </row>
    <row r="19" spans="1:27" ht="29.5" customHeight="1" thickBot="1" x14ac:dyDescent="0.4">
      <c r="A19" s="537"/>
      <c r="B19" s="538"/>
      <c r="C19" s="540"/>
      <c r="D19" s="542"/>
      <c r="E19" s="214">
        <v>4</v>
      </c>
      <c r="F19" s="283"/>
      <c r="G19" s="284"/>
      <c r="H19" s="284"/>
      <c r="I19" s="163" t="str">
        <f t="shared" si="0"/>
        <v xml:space="preserve">  </v>
      </c>
      <c r="J19" s="2" t="s">
        <v>134</v>
      </c>
      <c r="K19" s="274">
        <f>+IFERROR(VLOOKUP($J19,'11 FORMULAS'!$B$51:$C$53,2,0),"")</f>
        <v>0.25</v>
      </c>
      <c r="L19" s="274" t="str">
        <f>+IFERROR(VLOOKUP($J19,'11 FORMULAS'!$B$51:$D$53,3,0),"")</f>
        <v>Probabilidad</v>
      </c>
      <c r="M19" s="275" t="s">
        <v>135</v>
      </c>
      <c r="N19" s="276">
        <f>+IFERROR(VLOOKUP($M19,'11 FORMULAS'!$B$54:$C$55,2,0),"")</f>
        <v>0.25</v>
      </c>
      <c r="O19" s="277" t="s">
        <v>147</v>
      </c>
      <c r="P19" s="277" t="s">
        <v>240</v>
      </c>
      <c r="Q19" s="277" t="s">
        <v>138</v>
      </c>
      <c r="R19" s="277" t="s">
        <v>248</v>
      </c>
      <c r="S19" s="274">
        <f t="shared" si="1"/>
        <v>0.5</v>
      </c>
      <c r="T19" s="274">
        <f>IF($L19='11 FORMULAS'!$D$51,$C$10-($C$10*$S$10),$C$10)</f>
        <v>0.12</v>
      </c>
      <c r="U19" s="274">
        <f>IF(L19='11 FORMULAS'!$D$53,$D$16-($D$16*$S$16),$D$16)</f>
        <v>0.4</v>
      </c>
      <c r="V19" s="549"/>
      <c r="W19" s="550"/>
      <c r="Y19" s="126"/>
      <c r="Z19" s="127"/>
      <c r="AA19" s="127"/>
    </row>
    <row r="20" spans="1:27" ht="29.5" customHeight="1" thickBot="1" x14ac:dyDescent="0.4">
      <c r="A20" s="537"/>
      <c r="B20" s="538"/>
      <c r="C20" s="540"/>
      <c r="D20" s="542"/>
      <c r="E20" s="214">
        <v>5</v>
      </c>
      <c r="F20" s="283"/>
      <c r="G20" s="284"/>
      <c r="H20" s="284"/>
      <c r="I20" s="163" t="str">
        <f t="shared" si="0"/>
        <v xml:space="preserve">  </v>
      </c>
      <c r="J20" s="2" t="s">
        <v>134</v>
      </c>
      <c r="K20" s="274">
        <f>+IFERROR(VLOOKUP($J20,'11 FORMULAS'!$B$51:$C$53,2,0),"")</f>
        <v>0.25</v>
      </c>
      <c r="L20" s="274" t="str">
        <f>+IFERROR(VLOOKUP($J20,'11 FORMULAS'!$B$51:$D$53,3,0),"")</f>
        <v>Probabilidad</v>
      </c>
      <c r="M20" s="275" t="s">
        <v>135</v>
      </c>
      <c r="N20" s="276">
        <f>+IFERROR(VLOOKUP($M20,'11 FORMULAS'!$B$54:$C$55,2,0),"")</f>
        <v>0.25</v>
      </c>
      <c r="O20" s="277" t="s">
        <v>147</v>
      </c>
      <c r="P20" s="277" t="s">
        <v>240</v>
      </c>
      <c r="Q20" s="277" t="s">
        <v>138</v>
      </c>
      <c r="R20" s="277" t="s">
        <v>248</v>
      </c>
      <c r="S20" s="274">
        <f t="shared" si="1"/>
        <v>0.5</v>
      </c>
      <c r="T20" s="274">
        <f>IF($L20='11 FORMULAS'!$D$51,$C$10-($C$10*$S$10),$C$10)</f>
        <v>0.12</v>
      </c>
      <c r="U20" s="274">
        <f>IF(L20='11 FORMULAS'!$D$53,$D$16-($D$16*$S$16),$D$16)</f>
        <v>0.4</v>
      </c>
      <c r="V20" s="549"/>
      <c r="W20" s="550"/>
      <c r="Y20" s="126"/>
      <c r="Z20" s="127"/>
      <c r="AA20" s="127"/>
    </row>
    <row r="21" spans="1:27" ht="29.5" customHeight="1" thickBot="1" x14ac:dyDescent="0.4">
      <c r="A21" s="530"/>
      <c r="B21" s="534"/>
      <c r="C21" s="541"/>
      <c r="D21" s="505"/>
      <c r="E21" s="279">
        <v>6</v>
      </c>
      <c r="F21" s="280"/>
      <c r="G21" s="281"/>
      <c r="H21" s="281"/>
      <c r="I21" s="163" t="str">
        <f t="shared" si="0"/>
        <v xml:space="preserve">  </v>
      </c>
      <c r="J21" s="2" t="s">
        <v>134</v>
      </c>
      <c r="K21" s="274">
        <f>+IFERROR(VLOOKUP($J21,'11 FORMULAS'!$B$51:$C$53,2,0),"")</f>
        <v>0.25</v>
      </c>
      <c r="L21" s="274" t="str">
        <f>+IFERROR(VLOOKUP($J21,'11 FORMULAS'!$B$51:$D$53,3,0),"")</f>
        <v>Probabilidad</v>
      </c>
      <c r="M21" s="275" t="s">
        <v>135</v>
      </c>
      <c r="N21" s="276">
        <f>+IFERROR(VLOOKUP($M21,'11 FORMULAS'!$B$54:$C$55,2,0),"")</f>
        <v>0.25</v>
      </c>
      <c r="O21" s="277" t="s">
        <v>147</v>
      </c>
      <c r="P21" s="277" t="s">
        <v>240</v>
      </c>
      <c r="Q21" s="277" t="s">
        <v>138</v>
      </c>
      <c r="R21" s="277" t="s">
        <v>248</v>
      </c>
      <c r="S21" s="274">
        <f t="shared" si="1"/>
        <v>0.5</v>
      </c>
      <c r="T21" s="274">
        <f>IF($L21='11 FORMULAS'!$D$51,$C$10-($C$10*$S$10),$C$10)</f>
        <v>0.12</v>
      </c>
      <c r="U21" s="274">
        <f>IF(L21='11 FORMULAS'!$D$53,$D$16-($D$16*$S$16),$D$16)</f>
        <v>0.4</v>
      </c>
      <c r="V21" s="545"/>
      <c r="W21" s="548"/>
    </row>
    <row r="22" spans="1:27" ht="78.650000000000006" customHeight="1" thickBot="1" x14ac:dyDescent="0.4">
      <c r="A22" s="527" t="str">
        <f>'2 CONTEXTO E IDENTIFICACIÓN'!A12</f>
        <v>R3 GESTIÓN DEL TALENTO HUMANO</v>
      </c>
      <c r="B22" s="531" t="str">
        <f>+'2 CONTEXTO E IDENTIFICACIÓN'!J12</f>
        <v>Posibilidad de afectación económica y reputacional por nombramientos en encargo o en provisionalidad a causa de incumplimiento de requisitos o de la norma</v>
      </c>
      <c r="C22" s="500">
        <f>+'3 PROBABIL E IMPACTO INHERENTE'!E12</f>
        <v>0.4</v>
      </c>
      <c r="D22" s="503">
        <f>+'3 PROBABIL E IMPACTO INHERENTE'!M12</f>
        <v>0.8</v>
      </c>
      <c r="E22" s="282">
        <v>1</v>
      </c>
      <c r="F22" s="272" t="s">
        <v>381</v>
      </c>
      <c r="G22" s="273" t="s">
        <v>382</v>
      </c>
      <c r="H22" s="273" t="s">
        <v>383</v>
      </c>
      <c r="I22" s="163" t="str">
        <f t="shared" si="0"/>
        <v>Profesional Talento Humano implementa formato lista de chequeo para vinculación cada vez que se realice un nombramiento</v>
      </c>
      <c r="J22" s="2" t="s">
        <v>134</v>
      </c>
      <c r="K22" s="274">
        <f>+IFERROR(VLOOKUP($J22,'11 FORMULAS'!$B$51:$C$53,2,0),"")</f>
        <v>0.25</v>
      </c>
      <c r="L22" s="274" t="str">
        <f>+IFERROR(VLOOKUP($J22,'11 FORMULAS'!$B$51:$D$53,3,0),"")</f>
        <v>Probabilidad</v>
      </c>
      <c r="M22" s="275" t="s">
        <v>135</v>
      </c>
      <c r="N22" s="276">
        <f>+IFERROR(VLOOKUP($M22,'11 FORMULAS'!$B$54:$C$55,2,0),"")</f>
        <v>0.25</v>
      </c>
      <c r="O22" s="277" t="s">
        <v>136</v>
      </c>
      <c r="P22" s="277" t="s">
        <v>240</v>
      </c>
      <c r="Q22" s="277" t="s">
        <v>138</v>
      </c>
      <c r="R22" s="277" t="s">
        <v>248</v>
      </c>
      <c r="S22" s="274">
        <f t="shared" si="1"/>
        <v>0.5</v>
      </c>
      <c r="T22" s="274">
        <f>IF($L22='11 FORMULAS'!$D$51,$C$10-($C$10*$S$10),$C$10)</f>
        <v>0.12</v>
      </c>
      <c r="U22" s="274">
        <f>IF(L22='11 FORMULAS'!$D$53,$D$22-($D$22*$S$22),$D$22)</f>
        <v>0.8</v>
      </c>
      <c r="V22" s="543">
        <f>+IF(T27="","",T27)</f>
        <v>0.12</v>
      </c>
      <c r="W22" s="546">
        <f>+IF(U27="","",U27)</f>
        <v>0.8</v>
      </c>
      <c r="Y22" s="126"/>
      <c r="Z22" s="127"/>
      <c r="AA22" s="127"/>
    </row>
    <row r="23" spans="1:27" ht="43.5" customHeight="1" thickBot="1" x14ac:dyDescent="0.4">
      <c r="A23" s="529"/>
      <c r="B23" s="533"/>
      <c r="C23" s="501"/>
      <c r="D23" s="504"/>
      <c r="E23" s="214">
        <v>2</v>
      </c>
      <c r="F23" s="278"/>
      <c r="G23" s="2"/>
      <c r="H23" s="2"/>
      <c r="I23" s="163" t="str">
        <f t="shared" si="0"/>
        <v xml:space="preserve">  </v>
      </c>
      <c r="J23" s="2" t="s">
        <v>134</v>
      </c>
      <c r="K23" s="274">
        <f>+IFERROR(VLOOKUP($J23,'11 FORMULAS'!$B$51:$C$53,2,0),"")</f>
        <v>0.25</v>
      </c>
      <c r="L23" s="274" t="str">
        <f>+IFERROR(VLOOKUP($J23,'11 FORMULAS'!$B$51:$D$53,3,0),"")</f>
        <v>Probabilidad</v>
      </c>
      <c r="M23" s="275" t="s">
        <v>135</v>
      </c>
      <c r="N23" s="276">
        <f>+IFERROR(VLOOKUP($M23,'11 FORMULAS'!$B$54:$C$55,2,0),"")</f>
        <v>0.25</v>
      </c>
      <c r="O23" s="277" t="s">
        <v>147</v>
      </c>
      <c r="P23" s="277" t="s">
        <v>240</v>
      </c>
      <c r="Q23" s="277" t="s">
        <v>138</v>
      </c>
      <c r="R23" s="277" t="s">
        <v>248</v>
      </c>
      <c r="S23" s="274">
        <f t="shared" si="1"/>
        <v>0.5</v>
      </c>
      <c r="T23" s="274">
        <f>IF($L23='11 FORMULAS'!$D$51,$C$10-($C$10*$S$10),$C$10)</f>
        <v>0.12</v>
      </c>
      <c r="U23" s="274">
        <f>IF(L23='11 FORMULAS'!$D$53,$D$22-($D$22*$S$22),$D$22)</f>
        <v>0.8</v>
      </c>
      <c r="V23" s="544"/>
      <c r="W23" s="547"/>
      <c r="Y23" s="126"/>
      <c r="Z23" s="127"/>
      <c r="AA23" s="127"/>
    </row>
    <row r="24" spans="1:27" ht="29.5" customHeight="1" thickBot="1" x14ac:dyDescent="0.4">
      <c r="A24" s="529"/>
      <c r="B24" s="533"/>
      <c r="C24" s="501"/>
      <c r="D24" s="504"/>
      <c r="E24" s="214">
        <v>3</v>
      </c>
      <c r="F24" s="278"/>
      <c r="G24" s="2"/>
      <c r="H24" s="2"/>
      <c r="I24" s="163" t="str">
        <f t="shared" si="0"/>
        <v xml:space="preserve">  </v>
      </c>
      <c r="J24" s="2" t="s">
        <v>134</v>
      </c>
      <c r="K24" s="274">
        <f>+IFERROR(VLOOKUP($J24,'11 FORMULAS'!$B$51:$C$53,2,0),"")</f>
        <v>0.25</v>
      </c>
      <c r="L24" s="274" t="str">
        <f>+IFERROR(VLOOKUP($J24,'11 FORMULAS'!$B$51:$D$53,3,0),"")</f>
        <v>Probabilidad</v>
      </c>
      <c r="M24" s="275" t="s">
        <v>135</v>
      </c>
      <c r="N24" s="276">
        <f>+IFERROR(VLOOKUP($M24,'11 FORMULAS'!$B$54:$C$55,2,0),"")</f>
        <v>0.25</v>
      </c>
      <c r="O24" s="277" t="s">
        <v>147</v>
      </c>
      <c r="P24" s="277" t="s">
        <v>240</v>
      </c>
      <c r="Q24" s="277" t="s">
        <v>138</v>
      </c>
      <c r="R24" s="277" t="s">
        <v>248</v>
      </c>
      <c r="S24" s="274">
        <f t="shared" si="1"/>
        <v>0.5</v>
      </c>
      <c r="T24" s="274">
        <f>IF($L24='11 FORMULAS'!$D$51,$C$10-($C$10*$S$10),$C$10)</f>
        <v>0.12</v>
      </c>
      <c r="U24" s="274">
        <f>IF(L24='11 FORMULAS'!$D$53,$D$22-($D$22*$S$22),$D$22)</f>
        <v>0.8</v>
      </c>
      <c r="V24" s="544"/>
      <c r="W24" s="547"/>
      <c r="Y24" s="126"/>
      <c r="Z24" s="127"/>
      <c r="AA24" s="127"/>
    </row>
    <row r="25" spans="1:27" ht="29.5" customHeight="1" thickBot="1" x14ac:dyDescent="0.4">
      <c r="A25" s="529"/>
      <c r="B25" s="533"/>
      <c r="C25" s="501"/>
      <c r="D25" s="504"/>
      <c r="E25" s="214">
        <v>4</v>
      </c>
      <c r="F25" s="278"/>
      <c r="G25" s="2"/>
      <c r="H25" s="2"/>
      <c r="I25" s="163" t="str">
        <f t="shared" si="0"/>
        <v xml:space="preserve">  </v>
      </c>
      <c r="J25" s="2" t="s">
        <v>134</v>
      </c>
      <c r="K25" s="274">
        <f>+IFERROR(VLOOKUP($J25,'11 FORMULAS'!$B$51:$C$53,2,0),"")</f>
        <v>0.25</v>
      </c>
      <c r="L25" s="274" t="str">
        <f>+IFERROR(VLOOKUP($J25,'11 FORMULAS'!$B$51:$D$53,3,0),"")</f>
        <v>Probabilidad</v>
      </c>
      <c r="M25" s="275" t="s">
        <v>135</v>
      </c>
      <c r="N25" s="276">
        <f>+IFERROR(VLOOKUP($M25,'11 FORMULAS'!$B$54:$C$55,2,0),"")</f>
        <v>0.25</v>
      </c>
      <c r="O25" s="277" t="s">
        <v>147</v>
      </c>
      <c r="P25" s="277" t="s">
        <v>240</v>
      </c>
      <c r="Q25" s="277" t="s">
        <v>138</v>
      </c>
      <c r="R25" s="277" t="s">
        <v>248</v>
      </c>
      <c r="S25" s="274">
        <f t="shared" si="1"/>
        <v>0.5</v>
      </c>
      <c r="T25" s="274">
        <f>IF($L25='11 FORMULAS'!$D$51,$C$10-($C$10*$S$10),$C$10)</f>
        <v>0.12</v>
      </c>
      <c r="U25" s="274">
        <f>IF(L25='11 FORMULAS'!$D$53,$D$22-($D$22*$S$22),$D$22)</f>
        <v>0.8</v>
      </c>
      <c r="V25" s="544"/>
      <c r="W25" s="547"/>
      <c r="Y25" s="126"/>
      <c r="Z25" s="127"/>
      <c r="AA25" s="127"/>
    </row>
    <row r="26" spans="1:27" ht="29.5" customHeight="1" thickBot="1" x14ac:dyDescent="0.4">
      <c r="A26" s="529"/>
      <c r="B26" s="533"/>
      <c r="C26" s="501"/>
      <c r="D26" s="504"/>
      <c r="E26" s="214">
        <v>5</v>
      </c>
      <c r="F26" s="278"/>
      <c r="G26" s="2"/>
      <c r="H26" s="2"/>
      <c r="I26" s="163" t="str">
        <f t="shared" si="0"/>
        <v xml:space="preserve">  </v>
      </c>
      <c r="J26" s="2" t="s">
        <v>134</v>
      </c>
      <c r="K26" s="274">
        <f>+IFERROR(VLOOKUP($J26,'11 FORMULAS'!$B$51:$C$53,2,0),"")</f>
        <v>0.25</v>
      </c>
      <c r="L26" s="274" t="str">
        <f>+IFERROR(VLOOKUP($J26,'11 FORMULAS'!$B$51:$D$53,3,0),"")</f>
        <v>Probabilidad</v>
      </c>
      <c r="M26" s="275" t="s">
        <v>135</v>
      </c>
      <c r="N26" s="276">
        <f>+IFERROR(VLOOKUP($M26,'11 FORMULAS'!$B$54:$C$55,2,0),"")</f>
        <v>0.25</v>
      </c>
      <c r="O26" s="277" t="s">
        <v>147</v>
      </c>
      <c r="P26" s="277" t="s">
        <v>240</v>
      </c>
      <c r="Q26" s="277" t="s">
        <v>138</v>
      </c>
      <c r="R26" s="277" t="s">
        <v>248</v>
      </c>
      <c r="S26" s="274">
        <f t="shared" si="1"/>
        <v>0.5</v>
      </c>
      <c r="T26" s="274">
        <f>IF($L26='11 FORMULAS'!$D$51,$C$10-($C$10*$S$10),$C$10)</f>
        <v>0.12</v>
      </c>
      <c r="U26" s="274">
        <f>IF(L26='11 FORMULAS'!$D$53,$D$22-($D$22*$S$22),$D$22)</f>
        <v>0.8</v>
      </c>
      <c r="V26" s="544"/>
      <c r="W26" s="547"/>
      <c r="Y26" s="126"/>
      <c r="Z26" s="127"/>
      <c r="AA26" s="127"/>
    </row>
    <row r="27" spans="1:27" ht="29.5" customHeight="1" thickBot="1" x14ac:dyDescent="0.4">
      <c r="A27" s="530"/>
      <c r="B27" s="534"/>
      <c r="C27" s="502"/>
      <c r="D27" s="505"/>
      <c r="E27" s="279">
        <v>6</v>
      </c>
      <c r="F27" s="280"/>
      <c r="G27" s="281"/>
      <c r="H27" s="281"/>
      <c r="I27" s="163" t="str">
        <f t="shared" si="0"/>
        <v xml:space="preserve">  </v>
      </c>
      <c r="J27" s="2" t="s">
        <v>134</v>
      </c>
      <c r="K27" s="274">
        <f>+IFERROR(VLOOKUP($J27,'11 FORMULAS'!$B$51:$C$53,2,0),"")</f>
        <v>0.25</v>
      </c>
      <c r="L27" s="274" t="str">
        <f>+IFERROR(VLOOKUP($J27,'11 FORMULAS'!$B$51:$D$53,3,0),"")</f>
        <v>Probabilidad</v>
      </c>
      <c r="M27" s="275" t="s">
        <v>135</v>
      </c>
      <c r="N27" s="276">
        <f>+IFERROR(VLOOKUP($M27,'11 FORMULAS'!$B$54:$C$55,2,0),"")</f>
        <v>0.25</v>
      </c>
      <c r="O27" s="277" t="s">
        <v>147</v>
      </c>
      <c r="P27" s="277" t="s">
        <v>240</v>
      </c>
      <c r="Q27" s="277" t="s">
        <v>138</v>
      </c>
      <c r="R27" s="277" t="s">
        <v>248</v>
      </c>
      <c r="S27" s="274">
        <f t="shared" si="1"/>
        <v>0.5</v>
      </c>
      <c r="T27" s="274">
        <f>IF($L27='11 FORMULAS'!$D$51,$C$10-($C$10*$S$10),$C$10)</f>
        <v>0.12</v>
      </c>
      <c r="U27" s="274">
        <f>IF(L27='11 FORMULAS'!$D$53,$D$22-($D$22*$S$22),$D$22)</f>
        <v>0.8</v>
      </c>
      <c r="V27" s="545"/>
      <c r="W27" s="548"/>
    </row>
    <row r="28" spans="1:27" ht="29.5" customHeight="1" thickBot="1" x14ac:dyDescent="0.4">
      <c r="A28" s="527" t="str">
        <f>'2 CONTEXTO E IDENTIFICACIÓN'!A13</f>
        <v>R4 GESTIÓN DEL TALENTO HUMANO</v>
      </c>
      <c r="B28" s="531" t="str">
        <f>+'2 CONTEXTO E IDENTIFICACIÓN'!J13</f>
        <v>Posibilidad de pérdida económica y reputacional por manipulación o falsificación de documentos laborales (hojas de vida, certificados, incapacidades) a causa de falta de verificación</v>
      </c>
      <c r="C28" s="500">
        <f>+'3 PROBABIL E IMPACTO INHERENTE'!E13</f>
        <v>0.4</v>
      </c>
      <c r="D28" s="503">
        <f>+'3 PROBABIL E IMPACTO INHERENTE'!M13</f>
        <v>0.6</v>
      </c>
      <c r="E28" s="282">
        <v>1</v>
      </c>
      <c r="F28" s="272" t="s">
        <v>393</v>
      </c>
      <c r="G28" s="273" t="s">
        <v>374</v>
      </c>
      <c r="H28" s="273"/>
      <c r="I28" s="163" t="str">
        <f t="shared" si="0"/>
        <v xml:space="preserve">Profesional de Talento Humano verifica la veracidad de los documentos que hacen parte del SIG </v>
      </c>
      <c r="J28" s="2" t="s">
        <v>134</v>
      </c>
      <c r="K28" s="274">
        <f>+IFERROR(VLOOKUP($J28,'11 FORMULAS'!$B$51:$C$53,2,0),"")</f>
        <v>0.25</v>
      </c>
      <c r="L28" s="274" t="str">
        <f>+IFERROR(VLOOKUP($J28,'11 FORMULAS'!$B$51:$D$53,3,0),"")</f>
        <v>Probabilidad</v>
      </c>
      <c r="M28" s="275" t="s">
        <v>135</v>
      </c>
      <c r="N28" s="276">
        <f>+IFERROR(VLOOKUP($M28,'11 FORMULAS'!$B$54:$C$55,2,0),"")</f>
        <v>0.25</v>
      </c>
      <c r="O28" s="277" t="s">
        <v>136</v>
      </c>
      <c r="P28" s="277" t="s">
        <v>240</v>
      </c>
      <c r="Q28" s="277" t="s">
        <v>138</v>
      </c>
      <c r="R28" s="277" t="s">
        <v>248</v>
      </c>
      <c r="S28" s="274">
        <f t="shared" si="1"/>
        <v>0.5</v>
      </c>
      <c r="T28" s="274">
        <f>IF($L28='11 FORMULAS'!$D$51,$C$10-($C$10*$S$10),$C$10)</f>
        <v>0.12</v>
      </c>
      <c r="U28" s="274">
        <f>IF(L28='11 FORMULAS'!$D$53,$D$28-($D$28*$S$28),$D$28)</f>
        <v>0.6</v>
      </c>
      <c r="V28" s="543">
        <f>+IF(T33="","",T33)</f>
        <v>0.12</v>
      </c>
      <c r="W28" s="546">
        <f>+IF(U33="","",U33)</f>
        <v>0.6</v>
      </c>
      <c r="Y28" s="126"/>
      <c r="Z28" s="127"/>
      <c r="AA28" s="127"/>
    </row>
    <row r="29" spans="1:27" ht="29.5" customHeight="1" thickBot="1" x14ac:dyDescent="0.4">
      <c r="A29" s="529"/>
      <c r="B29" s="533"/>
      <c r="C29" s="501"/>
      <c r="D29" s="504"/>
      <c r="E29" s="214">
        <v>2</v>
      </c>
      <c r="F29" s="278"/>
      <c r="G29" s="2"/>
      <c r="H29" s="2"/>
      <c r="I29" s="163" t="str">
        <f t="shared" si="0"/>
        <v xml:space="preserve">  </v>
      </c>
      <c r="J29" s="2" t="s">
        <v>134</v>
      </c>
      <c r="K29" s="274">
        <f>+IFERROR(VLOOKUP($J29,'11 FORMULAS'!$B$51:$C$53,2,0),"")</f>
        <v>0.25</v>
      </c>
      <c r="L29" s="274" t="str">
        <f>+IFERROR(VLOOKUP($J29,'11 FORMULAS'!$B$51:$D$53,3,0),"")</f>
        <v>Probabilidad</v>
      </c>
      <c r="M29" s="275" t="s">
        <v>135</v>
      </c>
      <c r="N29" s="276">
        <f>+IFERROR(VLOOKUP($M29,'11 FORMULAS'!$B$54:$C$55,2,0),"")</f>
        <v>0.25</v>
      </c>
      <c r="O29" s="277" t="s">
        <v>147</v>
      </c>
      <c r="P29" s="277" t="s">
        <v>240</v>
      </c>
      <c r="Q29" s="277" t="s">
        <v>138</v>
      </c>
      <c r="R29" s="277" t="s">
        <v>248</v>
      </c>
      <c r="S29" s="274">
        <f t="shared" si="1"/>
        <v>0.5</v>
      </c>
      <c r="T29" s="274">
        <f>IF($L29='11 FORMULAS'!$D$51,$C$10-($C$10*$S$10),$C$10)</f>
        <v>0.12</v>
      </c>
      <c r="U29" s="274">
        <f>IF(L29='11 FORMULAS'!$D$53,$D$28-($D$28*$S$28),$D$28)</f>
        <v>0.6</v>
      </c>
      <c r="V29" s="544"/>
      <c r="W29" s="547"/>
      <c r="Y29" s="126"/>
      <c r="Z29" s="127"/>
      <c r="AA29" s="127"/>
    </row>
    <row r="30" spans="1:27" ht="29.5" customHeight="1" thickBot="1" x14ac:dyDescent="0.4">
      <c r="A30" s="529"/>
      <c r="B30" s="533"/>
      <c r="C30" s="501"/>
      <c r="D30" s="504"/>
      <c r="E30" s="214">
        <v>3</v>
      </c>
      <c r="F30" s="278"/>
      <c r="G30" s="2"/>
      <c r="H30" s="2"/>
      <c r="I30" s="163" t="str">
        <f t="shared" si="0"/>
        <v xml:space="preserve">  </v>
      </c>
      <c r="J30" s="2" t="s">
        <v>134</v>
      </c>
      <c r="K30" s="274">
        <f>+IFERROR(VLOOKUP($J30,'11 FORMULAS'!$B$51:$C$53,2,0),"")</f>
        <v>0.25</v>
      </c>
      <c r="L30" s="274" t="str">
        <f>+IFERROR(VLOOKUP($J30,'11 FORMULAS'!$B$51:$D$53,3,0),"")</f>
        <v>Probabilidad</v>
      </c>
      <c r="M30" s="275" t="s">
        <v>135</v>
      </c>
      <c r="N30" s="276">
        <f>+IFERROR(VLOOKUP($M30,'11 FORMULAS'!$B$54:$C$55,2,0),"")</f>
        <v>0.25</v>
      </c>
      <c r="O30" s="277" t="s">
        <v>147</v>
      </c>
      <c r="P30" s="277" t="s">
        <v>240</v>
      </c>
      <c r="Q30" s="277" t="s">
        <v>138</v>
      </c>
      <c r="R30" s="277" t="s">
        <v>248</v>
      </c>
      <c r="S30" s="274">
        <f t="shared" si="1"/>
        <v>0.5</v>
      </c>
      <c r="T30" s="274">
        <f>IF($L30='11 FORMULAS'!$D$51,$C$10-($C$10*$S$10),$C$10)</f>
        <v>0.12</v>
      </c>
      <c r="U30" s="274">
        <f>IF(L30='11 FORMULAS'!$D$53,$D$28-($D$28*$S$28),$D$28)</f>
        <v>0.6</v>
      </c>
      <c r="V30" s="544"/>
      <c r="W30" s="547"/>
      <c r="Y30" s="126"/>
      <c r="Z30" s="127"/>
      <c r="AA30" s="127"/>
    </row>
    <row r="31" spans="1:27" ht="29.5" customHeight="1" thickBot="1" x14ac:dyDescent="0.4">
      <c r="A31" s="529"/>
      <c r="B31" s="533"/>
      <c r="C31" s="501"/>
      <c r="D31" s="504"/>
      <c r="E31" s="214">
        <v>4</v>
      </c>
      <c r="F31" s="278"/>
      <c r="G31" s="2"/>
      <c r="H31" s="2"/>
      <c r="I31" s="163" t="str">
        <f t="shared" si="0"/>
        <v xml:space="preserve">  </v>
      </c>
      <c r="J31" s="2" t="s">
        <v>134</v>
      </c>
      <c r="K31" s="274">
        <f>+IFERROR(VLOOKUP($J31,'11 FORMULAS'!$B$51:$C$53,2,0),"")</f>
        <v>0.25</v>
      </c>
      <c r="L31" s="274" t="str">
        <f>+IFERROR(VLOOKUP($J31,'11 FORMULAS'!$B$51:$D$53,3,0),"")</f>
        <v>Probabilidad</v>
      </c>
      <c r="M31" s="275" t="s">
        <v>135</v>
      </c>
      <c r="N31" s="276">
        <f>+IFERROR(VLOOKUP($M31,'11 FORMULAS'!$B$54:$C$55,2,0),"")</f>
        <v>0.25</v>
      </c>
      <c r="O31" s="277" t="s">
        <v>147</v>
      </c>
      <c r="P31" s="277" t="s">
        <v>240</v>
      </c>
      <c r="Q31" s="277" t="s">
        <v>138</v>
      </c>
      <c r="R31" s="277" t="s">
        <v>248</v>
      </c>
      <c r="S31" s="274">
        <f t="shared" si="1"/>
        <v>0.5</v>
      </c>
      <c r="T31" s="274">
        <f>IF($L31='11 FORMULAS'!$D$51,$C$10-($C$10*$S$10),$C$10)</f>
        <v>0.12</v>
      </c>
      <c r="U31" s="274">
        <f>IF(L31='11 FORMULAS'!$D$53,$D$28-($D$28*$S$28),$D$28)</f>
        <v>0.6</v>
      </c>
      <c r="V31" s="544"/>
      <c r="W31" s="547"/>
      <c r="Y31" s="126"/>
      <c r="Z31" s="127"/>
      <c r="AA31" s="127"/>
    </row>
    <row r="32" spans="1:27" ht="29.5" customHeight="1" thickBot="1" x14ac:dyDescent="0.4">
      <c r="A32" s="529"/>
      <c r="B32" s="533"/>
      <c r="C32" s="501"/>
      <c r="D32" s="504"/>
      <c r="E32" s="214">
        <v>5</v>
      </c>
      <c r="F32" s="278"/>
      <c r="G32" s="2"/>
      <c r="H32" s="2"/>
      <c r="I32" s="163" t="str">
        <f t="shared" si="0"/>
        <v xml:space="preserve">  </v>
      </c>
      <c r="J32" s="2" t="s">
        <v>134</v>
      </c>
      <c r="K32" s="274">
        <f>+IFERROR(VLOOKUP($J32,'11 FORMULAS'!$B$51:$C$53,2,0),"")</f>
        <v>0.25</v>
      </c>
      <c r="L32" s="274" t="str">
        <f>+IFERROR(VLOOKUP($J32,'11 FORMULAS'!$B$51:$D$53,3,0),"")</f>
        <v>Probabilidad</v>
      </c>
      <c r="M32" s="275" t="s">
        <v>135</v>
      </c>
      <c r="N32" s="276">
        <f>+IFERROR(VLOOKUP($M32,'11 FORMULAS'!$B$54:$C$55,2,0),"")</f>
        <v>0.25</v>
      </c>
      <c r="O32" s="277" t="s">
        <v>147</v>
      </c>
      <c r="P32" s="277" t="s">
        <v>240</v>
      </c>
      <c r="Q32" s="277" t="s">
        <v>138</v>
      </c>
      <c r="R32" s="277" t="s">
        <v>248</v>
      </c>
      <c r="S32" s="274">
        <f t="shared" si="1"/>
        <v>0.5</v>
      </c>
      <c r="T32" s="274">
        <f>IF($L32='11 FORMULAS'!$D$51,$C$10-($C$10*$S$10),$C$10)</f>
        <v>0.12</v>
      </c>
      <c r="U32" s="274">
        <f>IF(L32='11 FORMULAS'!$D$53,$D$28-($D$28*$S$28),$D$28)</f>
        <v>0.6</v>
      </c>
      <c r="V32" s="544"/>
      <c r="W32" s="547"/>
      <c r="Y32" s="126"/>
      <c r="Z32" s="127"/>
      <c r="AA32" s="127"/>
    </row>
    <row r="33" spans="1:27" ht="29.5" customHeight="1" thickBot="1" x14ac:dyDescent="0.4">
      <c r="A33" s="530"/>
      <c r="B33" s="534"/>
      <c r="C33" s="502"/>
      <c r="D33" s="505"/>
      <c r="E33" s="279">
        <v>6</v>
      </c>
      <c r="F33" s="280"/>
      <c r="G33" s="281"/>
      <c r="H33" s="281"/>
      <c r="I33" s="163" t="str">
        <f t="shared" si="0"/>
        <v xml:space="preserve">  </v>
      </c>
      <c r="J33" s="2" t="s">
        <v>134</v>
      </c>
      <c r="K33" s="274">
        <f>+IFERROR(VLOOKUP($J33,'11 FORMULAS'!$B$51:$C$53,2,0),"")</f>
        <v>0.25</v>
      </c>
      <c r="L33" s="274" t="str">
        <f>+IFERROR(VLOOKUP($J33,'11 FORMULAS'!$B$51:$D$53,3,0),"")</f>
        <v>Probabilidad</v>
      </c>
      <c r="M33" s="275" t="s">
        <v>135</v>
      </c>
      <c r="N33" s="276">
        <f>+IFERROR(VLOOKUP($M33,'11 FORMULAS'!$B$54:$C$55,2,0),"")</f>
        <v>0.25</v>
      </c>
      <c r="O33" s="277" t="s">
        <v>147</v>
      </c>
      <c r="P33" s="277" t="s">
        <v>240</v>
      </c>
      <c r="Q33" s="277" t="s">
        <v>138</v>
      </c>
      <c r="R33" s="277" t="s">
        <v>248</v>
      </c>
      <c r="S33" s="274">
        <f t="shared" si="1"/>
        <v>0.5</v>
      </c>
      <c r="T33" s="274">
        <f>IF($L33='11 FORMULAS'!$D$51,$C$10-($C$10*$S$10),$C$10)</f>
        <v>0.12</v>
      </c>
      <c r="U33" s="274">
        <f>IF(L33='11 FORMULAS'!$D$53,$D$28-($D$28*$S$28),$D$28)</f>
        <v>0.6</v>
      </c>
      <c r="V33" s="545"/>
      <c r="W33" s="548"/>
    </row>
    <row r="34" spans="1:27" ht="29.5" customHeight="1" thickBot="1" x14ac:dyDescent="0.4">
      <c r="A34" s="527" t="str">
        <f>'2 CONTEXTO E IDENTIFICACIÓN'!A14</f>
        <v>R5 GESTIÓN DE TALENTO HUMANO</v>
      </c>
      <c r="B34" s="531" t="str">
        <f>+'2 CONTEXTO E IDENTIFICACIÓN'!J14</f>
        <v>Posibilidad de afectación económica y reputacional por inconformismo de los funcionarios y contratistas a causa de largas jornadas laborales</v>
      </c>
      <c r="C34" s="500">
        <f>+'3 PROBABIL E IMPACTO INHERENTE'!E14</f>
        <v>0.4</v>
      </c>
      <c r="D34" s="503">
        <f>+'3 PROBABIL E IMPACTO INHERENTE'!M14</f>
        <v>0.4</v>
      </c>
      <c r="E34" s="282">
        <v>1</v>
      </c>
      <c r="F34" s="272" t="s">
        <v>394</v>
      </c>
      <c r="G34" s="273" t="s">
        <v>395</v>
      </c>
      <c r="H34" s="273"/>
      <c r="I34" s="163" t="str">
        <f t="shared" si="0"/>
        <v xml:space="preserve">Profesional de SST realiza pausas activas </v>
      </c>
      <c r="J34" s="2" t="s">
        <v>134</v>
      </c>
      <c r="K34" s="274">
        <f>+IFERROR(VLOOKUP($J34,'11 FORMULAS'!$B$51:$C$53,2,0),"")</f>
        <v>0.25</v>
      </c>
      <c r="L34" s="274" t="str">
        <f>+IFERROR(VLOOKUP($J34,'11 FORMULAS'!$B$51:$D$53,3,0),"")</f>
        <v>Probabilidad</v>
      </c>
      <c r="M34" s="275" t="s">
        <v>135</v>
      </c>
      <c r="N34" s="276">
        <f>+IFERROR(VLOOKUP($M34,'11 FORMULAS'!$B$54:$C$55,2,0),"")</f>
        <v>0.25</v>
      </c>
      <c r="O34" s="277" t="s">
        <v>136</v>
      </c>
      <c r="P34" s="277" t="s">
        <v>240</v>
      </c>
      <c r="Q34" s="277" t="s">
        <v>138</v>
      </c>
      <c r="R34" s="277" t="s">
        <v>248</v>
      </c>
      <c r="S34" s="274">
        <f t="shared" si="1"/>
        <v>0.5</v>
      </c>
      <c r="T34" s="274">
        <f>IF($L34='11 FORMULAS'!$D$51,$C$10-($C$10*$S$10),$C$10)</f>
        <v>0.12</v>
      </c>
      <c r="U34" s="274">
        <f>IF($L34='11 FORMULAS'!$D$53,$D$34-($D$34*$S$34),$D$34)</f>
        <v>0.4</v>
      </c>
      <c r="V34" s="543">
        <f>+IF(T39="","",T39)</f>
        <v>0.12</v>
      </c>
      <c r="W34" s="546">
        <f>+IF(U39="","",U39)</f>
        <v>0.4</v>
      </c>
      <c r="Y34" s="126"/>
      <c r="Z34" s="127"/>
      <c r="AA34" s="127"/>
    </row>
    <row r="35" spans="1:27" ht="29.5" customHeight="1" thickBot="1" x14ac:dyDescent="0.4">
      <c r="A35" s="528"/>
      <c r="B35" s="532"/>
      <c r="C35" s="535"/>
      <c r="D35" s="536"/>
      <c r="E35" s="214">
        <v>2</v>
      </c>
      <c r="F35" s="285"/>
      <c r="G35" s="286"/>
      <c r="H35" s="286"/>
      <c r="I35" s="163" t="str">
        <f t="shared" si="0"/>
        <v xml:space="preserve">  </v>
      </c>
      <c r="J35" s="2" t="s">
        <v>134</v>
      </c>
      <c r="K35" s="274">
        <f>+IFERROR(VLOOKUP($J35,'11 FORMULAS'!$B$51:$C$53,2,0),"")</f>
        <v>0.25</v>
      </c>
      <c r="L35" s="274" t="str">
        <f>+IFERROR(VLOOKUP($J35,'11 FORMULAS'!$B$51:$D$53,3,0),"")</f>
        <v>Probabilidad</v>
      </c>
      <c r="M35" s="275" t="s">
        <v>135</v>
      </c>
      <c r="N35" s="276">
        <f>+IFERROR(VLOOKUP($M35,'11 FORMULAS'!$B$54:$C$55,2,0),"")</f>
        <v>0.25</v>
      </c>
      <c r="O35" s="277" t="s">
        <v>147</v>
      </c>
      <c r="P35" s="277" t="s">
        <v>240</v>
      </c>
      <c r="Q35" s="277" t="s">
        <v>138</v>
      </c>
      <c r="R35" s="277" t="s">
        <v>248</v>
      </c>
      <c r="S35" s="274">
        <f t="shared" si="1"/>
        <v>0.5</v>
      </c>
      <c r="T35" s="274">
        <f>IF($L35='11 FORMULAS'!$D$51,$C$10-($C$10*$S$10),$C$10)</f>
        <v>0.12</v>
      </c>
      <c r="U35" s="274">
        <f>IF($L35='11 FORMULAS'!$D$53,$D$34-($D$34*$S$34),$D$34)</f>
        <v>0.4</v>
      </c>
      <c r="V35" s="551"/>
      <c r="W35" s="552"/>
      <c r="Y35" s="126"/>
      <c r="Z35" s="127"/>
      <c r="AA35" s="127"/>
    </row>
    <row r="36" spans="1:27" ht="29.5" customHeight="1" thickBot="1" x14ac:dyDescent="0.4">
      <c r="A36" s="528"/>
      <c r="B36" s="532"/>
      <c r="C36" s="535"/>
      <c r="D36" s="536"/>
      <c r="E36" s="214">
        <v>3</v>
      </c>
      <c r="F36" s="285"/>
      <c r="G36" s="286"/>
      <c r="H36" s="286"/>
      <c r="I36" s="163" t="str">
        <f t="shared" si="0"/>
        <v xml:space="preserve">  </v>
      </c>
      <c r="J36" s="2" t="s">
        <v>134</v>
      </c>
      <c r="K36" s="274">
        <f>+IFERROR(VLOOKUP($J36,'11 FORMULAS'!$B$51:$C$53,2,0),"")</f>
        <v>0.25</v>
      </c>
      <c r="L36" s="274" t="str">
        <f>+IFERROR(VLOOKUP($J36,'11 FORMULAS'!$B$51:$D$53,3,0),"")</f>
        <v>Probabilidad</v>
      </c>
      <c r="M36" s="275" t="s">
        <v>135</v>
      </c>
      <c r="N36" s="276">
        <f>+IFERROR(VLOOKUP($M36,'11 FORMULAS'!$B$54:$C$55,2,0),"")</f>
        <v>0.25</v>
      </c>
      <c r="O36" s="277" t="s">
        <v>147</v>
      </c>
      <c r="P36" s="277" t="s">
        <v>240</v>
      </c>
      <c r="Q36" s="277" t="s">
        <v>138</v>
      </c>
      <c r="R36" s="277" t="s">
        <v>248</v>
      </c>
      <c r="S36" s="274">
        <f t="shared" si="1"/>
        <v>0.5</v>
      </c>
      <c r="T36" s="274">
        <f>IF($L36='11 FORMULAS'!$D$51,$C$10-($C$10*$S$10),$C$10)</f>
        <v>0.12</v>
      </c>
      <c r="U36" s="274">
        <f>IF($L36='11 FORMULAS'!$D$53,$D$34-($D$34*$S$34),$D$34)</f>
        <v>0.4</v>
      </c>
      <c r="V36" s="551"/>
      <c r="W36" s="552"/>
      <c r="Y36" s="126"/>
      <c r="Z36" s="127"/>
      <c r="AA36" s="127"/>
    </row>
    <row r="37" spans="1:27" ht="29.5" customHeight="1" thickBot="1" x14ac:dyDescent="0.4">
      <c r="A37" s="529"/>
      <c r="B37" s="533"/>
      <c r="C37" s="501"/>
      <c r="D37" s="504"/>
      <c r="E37" s="214">
        <v>4</v>
      </c>
      <c r="F37" s="278"/>
      <c r="G37" s="2"/>
      <c r="H37" s="2"/>
      <c r="I37" s="163" t="str">
        <f t="shared" si="0"/>
        <v xml:space="preserve">  </v>
      </c>
      <c r="J37" s="2" t="s">
        <v>134</v>
      </c>
      <c r="K37" s="274">
        <f>+IFERROR(VLOOKUP($J37,'11 FORMULAS'!$B$51:$C$53,2,0),"")</f>
        <v>0.25</v>
      </c>
      <c r="L37" s="274" t="str">
        <f>+IFERROR(VLOOKUP($J37,'11 FORMULAS'!$B$51:$D$53,3,0),"")</f>
        <v>Probabilidad</v>
      </c>
      <c r="M37" s="275" t="s">
        <v>135</v>
      </c>
      <c r="N37" s="276">
        <f>+IFERROR(VLOOKUP($M37,'11 FORMULAS'!$B$54:$C$55,2,0),"")</f>
        <v>0.25</v>
      </c>
      <c r="O37" s="277" t="s">
        <v>147</v>
      </c>
      <c r="P37" s="277" t="s">
        <v>240</v>
      </c>
      <c r="Q37" s="277" t="s">
        <v>138</v>
      </c>
      <c r="R37" s="277" t="s">
        <v>248</v>
      </c>
      <c r="S37" s="274">
        <f t="shared" si="1"/>
        <v>0.5</v>
      </c>
      <c r="T37" s="274">
        <f>IF($L37='11 FORMULAS'!$D$51,$C$10-($C$10*$S$10),$C$10)</f>
        <v>0.12</v>
      </c>
      <c r="U37" s="274">
        <f>IF($L37='11 FORMULAS'!$D$53,$D$34-($D$34*$S$34),$D$34)</f>
        <v>0.4</v>
      </c>
      <c r="V37" s="544"/>
      <c r="W37" s="547"/>
      <c r="Y37" s="126"/>
      <c r="Z37" s="127"/>
      <c r="AA37" s="127"/>
    </row>
    <row r="38" spans="1:27" ht="29.5" customHeight="1" thickBot="1" x14ac:dyDescent="0.4">
      <c r="A38" s="529"/>
      <c r="B38" s="533"/>
      <c r="C38" s="501"/>
      <c r="D38" s="504"/>
      <c r="E38" s="214">
        <v>5</v>
      </c>
      <c r="F38" s="278"/>
      <c r="G38" s="2"/>
      <c r="H38" s="2"/>
      <c r="I38" s="163" t="str">
        <f t="shared" si="0"/>
        <v xml:space="preserve">  </v>
      </c>
      <c r="J38" s="2" t="s">
        <v>134</v>
      </c>
      <c r="K38" s="274">
        <f>+IFERROR(VLOOKUP($J38,'11 FORMULAS'!$B$51:$C$53,2,0),"")</f>
        <v>0.25</v>
      </c>
      <c r="L38" s="274" t="str">
        <f>+IFERROR(VLOOKUP($J38,'11 FORMULAS'!$B$51:$D$53,3,0),"")</f>
        <v>Probabilidad</v>
      </c>
      <c r="M38" s="275" t="s">
        <v>135</v>
      </c>
      <c r="N38" s="276">
        <f>+IFERROR(VLOOKUP($M38,'11 FORMULAS'!$B$54:$C$55,2,0),"")</f>
        <v>0.25</v>
      </c>
      <c r="O38" s="277" t="s">
        <v>147</v>
      </c>
      <c r="P38" s="277" t="s">
        <v>240</v>
      </c>
      <c r="Q38" s="277" t="s">
        <v>138</v>
      </c>
      <c r="R38" s="277" t="s">
        <v>248</v>
      </c>
      <c r="S38" s="274">
        <f t="shared" si="1"/>
        <v>0.5</v>
      </c>
      <c r="T38" s="274">
        <f>IF($L38='11 FORMULAS'!$D$51,$C$10-($C$10*$S$10),$C$10)</f>
        <v>0.12</v>
      </c>
      <c r="U38" s="274">
        <f>IF($L38='11 FORMULAS'!$D$53,$D$34-($D$34*$S$34),$D$34)</f>
        <v>0.4</v>
      </c>
      <c r="V38" s="544"/>
      <c r="W38" s="547"/>
      <c r="Y38" s="126"/>
      <c r="Z38" s="127"/>
      <c r="AA38" s="127"/>
    </row>
    <row r="39" spans="1:27" ht="29.5" customHeight="1" thickBot="1" x14ac:dyDescent="0.4">
      <c r="A39" s="530"/>
      <c r="B39" s="534"/>
      <c r="C39" s="502"/>
      <c r="D39" s="505"/>
      <c r="E39" s="214">
        <v>6</v>
      </c>
      <c r="F39" s="280"/>
      <c r="G39" s="281"/>
      <c r="H39" s="281"/>
      <c r="I39" s="163" t="str">
        <f t="shared" si="0"/>
        <v xml:space="preserve">  </v>
      </c>
      <c r="J39" s="2" t="s">
        <v>134</v>
      </c>
      <c r="K39" s="274">
        <f>+IFERROR(VLOOKUP($J39,'11 FORMULAS'!$B$51:$C$53,2,0),"")</f>
        <v>0.25</v>
      </c>
      <c r="L39" s="274" t="str">
        <f>+IFERROR(VLOOKUP($J39,'11 FORMULAS'!$B$51:$D$53,3,0),"")</f>
        <v>Probabilidad</v>
      </c>
      <c r="M39" s="275" t="s">
        <v>135</v>
      </c>
      <c r="N39" s="276">
        <f>+IFERROR(VLOOKUP($M39,'11 FORMULAS'!$B$54:$C$55,2,0),"")</f>
        <v>0.25</v>
      </c>
      <c r="O39" s="277" t="s">
        <v>147</v>
      </c>
      <c r="P39" s="277" t="s">
        <v>240</v>
      </c>
      <c r="Q39" s="277" t="s">
        <v>138</v>
      </c>
      <c r="R39" s="277" t="s">
        <v>248</v>
      </c>
      <c r="S39" s="274">
        <f t="shared" si="1"/>
        <v>0.5</v>
      </c>
      <c r="T39" s="274">
        <f>IF($L39='11 FORMULAS'!$D$51,$C$10-($C$10*$S$10),$C$10)</f>
        <v>0.12</v>
      </c>
      <c r="U39" s="274">
        <f>IF($L39='11 FORMULAS'!$D$53,$D$34-($D$34*$S$34),$D$34)</f>
        <v>0.4</v>
      </c>
      <c r="V39" s="545"/>
      <c r="W39" s="548"/>
    </row>
    <row r="40" spans="1:27" ht="29.5" customHeight="1" thickBot="1" x14ac:dyDescent="0.4">
      <c r="A40" s="527" t="str">
        <f>'2 CONTEXTO E IDENTIFICACIÓN'!A15</f>
        <v>R6 GESTIÓN DE BIENES Y SERVICIOS</v>
      </c>
      <c r="B40" s="531" t="str">
        <f>+'2 CONTEXTO E IDENTIFICACIÓN'!J15</f>
        <v>Posibilidad de afectación económica y reputacional por perdida o deterioro de bienes y elementos a causa de  deficiencia en la capacitación del personal en manejo de bienes</v>
      </c>
      <c r="C40" s="500">
        <f>+'3 PROBABIL E IMPACTO INHERENTE'!E15</f>
        <v>0.4</v>
      </c>
      <c r="D40" s="503">
        <f>+'3 PROBABIL E IMPACTO INHERENTE'!M15</f>
        <v>0.4</v>
      </c>
      <c r="E40" s="214">
        <v>1</v>
      </c>
      <c r="F40" s="272" t="s">
        <v>415</v>
      </c>
      <c r="G40" s="273" t="s">
        <v>416</v>
      </c>
      <c r="H40" s="273"/>
      <c r="I40" s="163" t="str">
        <f t="shared" si="0"/>
        <v xml:space="preserve">Profesional Almacen verifica el estado de la entrega de los bienes  </v>
      </c>
      <c r="J40" s="2" t="s">
        <v>134</v>
      </c>
      <c r="K40" s="274">
        <f>+IFERROR(VLOOKUP($J40,'11 FORMULAS'!$B$51:$C$53,2,0),"")</f>
        <v>0.25</v>
      </c>
      <c r="L40" s="274" t="str">
        <f>+IFERROR(VLOOKUP($J40,'11 FORMULAS'!$B$51:$D$53,3,0),"")</f>
        <v>Probabilidad</v>
      </c>
      <c r="M40" s="275" t="s">
        <v>135</v>
      </c>
      <c r="N40" s="276">
        <f>+IFERROR(VLOOKUP($M40,'11 FORMULAS'!$B$54:$C$55,2,0),"")</f>
        <v>0.25</v>
      </c>
      <c r="O40" s="277" t="s">
        <v>136</v>
      </c>
      <c r="P40" s="277" t="s">
        <v>240</v>
      </c>
      <c r="Q40" s="277" t="s">
        <v>138</v>
      </c>
      <c r="R40" s="277" t="s">
        <v>248</v>
      </c>
      <c r="S40" s="274">
        <f t="shared" si="1"/>
        <v>0.5</v>
      </c>
      <c r="T40" s="274">
        <f>IF($L40='11 FORMULAS'!$D$51,$C$10-($C$10*$S$10),$C$10)</f>
        <v>0.12</v>
      </c>
      <c r="U40" s="274">
        <f>IF($L40='11 FORMULAS'!$D$53,$D$40-($D$40*$S$40),$D$40)</f>
        <v>0.4</v>
      </c>
      <c r="V40" s="543">
        <f>+IF(T45="","",T45)</f>
        <v>0.12</v>
      </c>
      <c r="W40" s="546">
        <f>+IF(U45="","",U45)</f>
        <v>0.4</v>
      </c>
      <c r="Y40" s="126"/>
      <c r="Z40" s="127"/>
      <c r="AA40" s="127"/>
    </row>
    <row r="41" spans="1:27" ht="29.5" customHeight="1" thickBot="1" x14ac:dyDescent="0.4">
      <c r="A41" s="528"/>
      <c r="B41" s="532"/>
      <c r="C41" s="535"/>
      <c r="D41" s="536"/>
      <c r="E41" s="214">
        <v>2</v>
      </c>
      <c r="F41" s="285"/>
      <c r="G41" s="286"/>
      <c r="H41" s="286"/>
      <c r="I41" s="163" t="str">
        <f t="shared" si="0"/>
        <v xml:space="preserve">  </v>
      </c>
      <c r="J41" s="2" t="s">
        <v>134</v>
      </c>
      <c r="K41" s="274">
        <f>+IFERROR(VLOOKUP($J41,'11 FORMULAS'!$B$51:$C$53,2,0),"")</f>
        <v>0.25</v>
      </c>
      <c r="L41" s="274" t="str">
        <f>+IFERROR(VLOOKUP($J41,'11 FORMULAS'!$B$51:$D$53,3,0),"")</f>
        <v>Probabilidad</v>
      </c>
      <c r="M41" s="275" t="s">
        <v>135</v>
      </c>
      <c r="N41" s="276">
        <f>+IFERROR(VLOOKUP($M41,'11 FORMULAS'!$B$54:$C$55,2,0),"")</f>
        <v>0.25</v>
      </c>
      <c r="O41" s="277" t="s">
        <v>147</v>
      </c>
      <c r="P41" s="277" t="s">
        <v>240</v>
      </c>
      <c r="Q41" s="277" t="s">
        <v>138</v>
      </c>
      <c r="R41" s="277" t="s">
        <v>248</v>
      </c>
      <c r="S41" s="274">
        <f t="shared" si="1"/>
        <v>0.5</v>
      </c>
      <c r="T41" s="274">
        <f>IF($L41='11 FORMULAS'!$D$51,$C$10-($C$10*$S$10),$C$10)</f>
        <v>0.12</v>
      </c>
      <c r="U41" s="274">
        <f>IF($L41='11 FORMULAS'!$D$53,$D$40-($D$40*$S$40),$D$40)</f>
        <v>0.4</v>
      </c>
      <c r="V41" s="551"/>
      <c r="W41" s="552"/>
      <c r="Y41" s="126"/>
      <c r="Z41" s="127"/>
      <c r="AA41" s="127"/>
    </row>
    <row r="42" spans="1:27" ht="29.5" customHeight="1" thickBot="1" x14ac:dyDescent="0.4">
      <c r="A42" s="528"/>
      <c r="B42" s="532"/>
      <c r="C42" s="535"/>
      <c r="D42" s="536"/>
      <c r="E42" s="214">
        <v>3</v>
      </c>
      <c r="F42" s="285"/>
      <c r="G42" s="286"/>
      <c r="H42" s="286"/>
      <c r="I42" s="163" t="str">
        <f t="shared" si="0"/>
        <v xml:space="preserve">  </v>
      </c>
      <c r="J42" s="2" t="s">
        <v>134</v>
      </c>
      <c r="K42" s="274">
        <f>+IFERROR(VLOOKUP($J42,'11 FORMULAS'!$B$51:$C$53,2,0),"")</f>
        <v>0.25</v>
      </c>
      <c r="L42" s="274" t="str">
        <f>+IFERROR(VLOOKUP($J42,'11 FORMULAS'!$B$51:$D$53,3,0),"")</f>
        <v>Probabilidad</v>
      </c>
      <c r="M42" s="275" t="s">
        <v>135</v>
      </c>
      <c r="N42" s="276">
        <f>+IFERROR(VLOOKUP($M42,'11 FORMULAS'!$B$54:$C$55,2,0),"")</f>
        <v>0.25</v>
      </c>
      <c r="O42" s="277" t="s">
        <v>147</v>
      </c>
      <c r="P42" s="277" t="s">
        <v>240</v>
      </c>
      <c r="Q42" s="277" t="s">
        <v>138</v>
      </c>
      <c r="R42" s="277" t="s">
        <v>248</v>
      </c>
      <c r="S42" s="274">
        <f t="shared" si="1"/>
        <v>0.5</v>
      </c>
      <c r="T42" s="274">
        <f>IF($L42='11 FORMULAS'!$D$51,$C$10-($C$10*$S$10),$C$10)</f>
        <v>0.12</v>
      </c>
      <c r="U42" s="274">
        <f>IF($L42='11 FORMULAS'!$D$53,$D$40-($D$40*$S$40),$D$40)</f>
        <v>0.4</v>
      </c>
      <c r="V42" s="551"/>
      <c r="W42" s="552"/>
      <c r="Y42" s="126"/>
      <c r="Z42" s="127"/>
      <c r="AA42" s="127"/>
    </row>
    <row r="43" spans="1:27" ht="29.5" customHeight="1" thickBot="1" x14ac:dyDescent="0.4">
      <c r="A43" s="529"/>
      <c r="B43" s="533"/>
      <c r="C43" s="501"/>
      <c r="D43" s="504"/>
      <c r="E43" s="214">
        <v>4</v>
      </c>
      <c r="F43" s="278"/>
      <c r="G43" s="2"/>
      <c r="H43" s="2"/>
      <c r="I43" s="163" t="str">
        <f t="shared" si="0"/>
        <v xml:space="preserve">  </v>
      </c>
      <c r="J43" s="2" t="s">
        <v>134</v>
      </c>
      <c r="K43" s="274">
        <f>+IFERROR(VLOOKUP($J43,'11 FORMULAS'!$B$51:$C$53,2,0),"")</f>
        <v>0.25</v>
      </c>
      <c r="L43" s="274" t="str">
        <f>+IFERROR(VLOOKUP($J43,'11 FORMULAS'!$B$51:$D$53,3,0),"")</f>
        <v>Probabilidad</v>
      </c>
      <c r="M43" s="275" t="s">
        <v>135</v>
      </c>
      <c r="N43" s="276">
        <f>+IFERROR(VLOOKUP($M43,'11 FORMULAS'!$B$54:$C$55,2,0),"")</f>
        <v>0.25</v>
      </c>
      <c r="O43" s="277" t="s">
        <v>147</v>
      </c>
      <c r="P43" s="277" t="s">
        <v>240</v>
      </c>
      <c r="Q43" s="277" t="s">
        <v>138</v>
      </c>
      <c r="R43" s="277" t="s">
        <v>248</v>
      </c>
      <c r="S43" s="274">
        <f t="shared" si="1"/>
        <v>0.5</v>
      </c>
      <c r="T43" s="274">
        <f>IF($L43='11 FORMULAS'!$D$51,$C$10-($C$10*$S$10),$C$10)</f>
        <v>0.12</v>
      </c>
      <c r="U43" s="274">
        <f>IF($L43='11 FORMULAS'!$D$53,$D$40-($D$40*$S$40),$D$40)</f>
        <v>0.4</v>
      </c>
      <c r="V43" s="544"/>
      <c r="W43" s="547"/>
      <c r="Y43" s="126"/>
      <c r="Z43" s="127"/>
      <c r="AA43" s="127"/>
    </row>
    <row r="44" spans="1:27" ht="29.5" customHeight="1" thickBot="1" x14ac:dyDescent="0.4">
      <c r="A44" s="529"/>
      <c r="B44" s="533"/>
      <c r="C44" s="501"/>
      <c r="D44" s="504"/>
      <c r="E44" s="214">
        <v>5</v>
      </c>
      <c r="F44" s="278"/>
      <c r="G44" s="2"/>
      <c r="H44" s="2"/>
      <c r="I44" s="163" t="str">
        <f t="shared" si="0"/>
        <v xml:space="preserve">  </v>
      </c>
      <c r="J44" s="2" t="s">
        <v>134</v>
      </c>
      <c r="K44" s="274">
        <f>+IFERROR(VLOOKUP($J44,'11 FORMULAS'!$B$51:$C$53,2,0),"")</f>
        <v>0.25</v>
      </c>
      <c r="L44" s="274" t="str">
        <f>+IFERROR(VLOOKUP($J44,'11 FORMULAS'!$B$51:$D$53,3,0),"")</f>
        <v>Probabilidad</v>
      </c>
      <c r="M44" s="275" t="s">
        <v>135</v>
      </c>
      <c r="N44" s="276">
        <f>+IFERROR(VLOOKUP($M44,'11 FORMULAS'!$B$54:$C$55,2,0),"")</f>
        <v>0.25</v>
      </c>
      <c r="O44" s="277" t="s">
        <v>147</v>
      </c>
      <c r="P44" s="277" t="s">
        <v>240</v>
      </c>
      <c r="Q44" s="277" t="s">
        <v>138</v>
      </c>
      <c r="R44" s="277" t="s">
        <v>248</v>
      </c>
      <c r="S44" s="274">
        <f t="shared" si="1"/>
        <v>0.5</v>
      </c>
      <c r="T44" s="274">
        <f>IF($L44='11 FORMULAS'!$D$51,$C$10-($C$10*$S$10),$C$10)</f>
        <v>0.12</v>
      </c>
      <c r="U44" s="274">
        <f>IF($L44='11 FORMULAS'!$D$53,$D$40-($D$40*$S$40),$D$40)</f>
        <v>0.4</v>
      </c>
      <c r="V44" s="544"/>
      <c r="W44" s="547"/>
      <c r="Y44" s="126"/>
      <c r="Z44" s="127"/>
      <c r="AA44" s="127"/>
    </row>
    <row r="45" spans="1:27" ht="29.5" customHeight="1" thickBot="1" x14ac:dyDescent="0.4">
      <c r="A45" s="530"/>
      <c r="B45" s="534"/>
      <c r="C45" s="502"/>
      <c r="D45" s="505"/>
      <c r="E45" s="279">
        <v>6</v>
      </c>
      <c r="F45" s="280"/>
      <c r="G45" s="281"/>
      <c r="H45" s="281"/>
      <c r="I45" s="163" t="str">
        <f t="shared" si="0"/>
        <v xml:space="preserve">  </v>
      </c>
      <c r="J45" s="2" t="s">
        <v>134</v>
      </c>
      <c r="K45" s="274">
        <f>+IFERROR(VLOOKUP($J45,'11 FORMULAS'!$B$51:$C$53,2,0),"")</f>
        <v>0.25</v>
      </c>
      <c r="L45" s="274" t="str">
        <f>+IFERROR(VLOOKUP($J45,'11 FORMULAS'!$B$51:$D$53,3,0),"")</f>
        <v>Probabilidad</v>
      </c>
      <c r="M45" s="275" t="s">
        <v>135</v>
      </c>
      <c r="N45" s="276">
        <f>+IFERROR(VLOOKUP($M45,'11 FORMULAS'!$B$54:$C$55,2,0),"")</f>
        <v>0.25</v>
      </c>
      <c r="O45" s="277" t="s">
        <v>147</v>
      </c>
      <c r="P45" s="277" t="s">
        <v>240</v>
      </c>
      <c r="Q45" s="277" t="s">
        <v>138</v>
      </c>
      <c r="R45" s="277" t="s">
        <v>248</v>
      </c>
      <c r="S45" s="274">
        <f t="shared" si="1"/>
        <v>0.5</v>
      </c>
      <c r="T45" s="274">
        <f>IF($L45='11 FORMULAS'!$D$51,$C$10-($C$10*$S$10),$C$10)</f>
        <v>0.12</v>
      </c>
      <c r="U45" s="274">
        <f>IF($L45='11 FORMULAS'!$D$53,$D$40-($D$40*$S$40),$D$40)</f>
        <v>0.4</v>
      </c>
      <c r="V45" s="545"/>
      <c r="W45" s="548"/>
    </row>
    <row r="46" spans="1:27" ht="29.5" customHeight="1" thickBot="1" x14ac:dyDescent="0.4">
      <c r="A46" s="527" t="str">
        <f>'2 CONTEXTO E IDENTIFICACIÓN'!A16</f>
        <v>R7 DEFENSA JURÍDICA</v>
      </c>
      <c r="B46" s="531" t="str">
        <f>+'2 CONTEXTO E IDENTIFICACIÓN'!J16</f>
        <v xml:space="preserve">Posibilidad de afectación económica y reputacional por  fallos condenatorios en contra de la entidad a causa de soporte inadecuado de la información por parte de los colaboraldores de la entidad
</v>
      </c>
      <c r="C46" s="500">
        <f>+'3 PROBABIL E IMPACTO INHERENTE'!E16</f>
        <v>0.4</v>
      </c>
      <c r="D46" s="503">
        <f>+'3 PROBABIL E IMPACTO INHERENTE'!M16</f>
        <v>0.8</v>
      </c>
      <c r="E46" s="282">
        <v>1</v>
      </c>
      <c r="F46" s="272" t="s">
        <v>423</v>
      </c>
      <c r="G46" s="273" t="s">
        <v>424</v>
      </c>
      <c r="H46" s="273"/>
      <c r="I46" s="163" t="str">
        <f t="shared" si="0"/>
        <v xml:space="preserve">Asesora Jurídica Implementa la política de daño antijurídico </v>
      </c>
      <c r="J46" s="2" t="s">
        <v>134</v>
      </c>
      <c r="K46" s="274">
        <f>+IFERROR(VLOOKUP($J46,'11 FORMULAS'!$B$51:$C$53,2,0),"")</f>
        <v>0.25</v>
      </c>
      <c r="L46" s="274" t="str">
        <f>+IFERROR(VLOOKUP($J46,'11 FORMULAS'!$B$51:$D$53,3,0),"")</f>
        <v>Probabilidad</v>
      </c>
      <c r="M46" s="275" t="s">
        <v>146</v>
      </c>
      <c r="N46" s="276">
        <f>+IFERROR(VLOOKUP($M46,'11 FORMULAS'!$B$54:$C$55,2,0),"")</f>
        <v>0.15</v>
      </c>
      <c r="O46" s="277" t="s">
        <v>136</v>
      </c>
      <c r="P46" s="277" t="s">
        <v>243</v>
      </c>
      <c r="Q46" s="277" t="s">
        <v>138</v>
      </c>
      <c r="R46" s="277" t="s">
        <v>139</v>
      </c>
      <c r="S46" s="274">
        <f t="shared" si="1"/>
        <v>0.4</v>
      </c>
      <c r="T46" s="274">
        <f>IF($L46='11 FORMULAS'!$D$51,$C$10-($C$10*$S$10),$C$10)</f>
        <v>0.12</v>
      </c>
      <c r="U46" s="274">
        <f>IF($L46='11 FORMULAS'!$D$53,$D$46-($D$46*$S$46),$D$46)</f>
        <v>0.8</v>
      </c>
      <c r="V46" s="543">
        <f>+IF(T51="","",T51)</f>
        <v>0.12</v>
      </c>
      <c r="W46" s="546">
        <f>+IF(U51="","",U51)</f>
        <v>0.8</v>
      </c>
      <c r="Y46" s="126"/>
      <c r="Z46" s="127"/>
      <c r="AA46" s="127"/>
    </row>
    <row r="47" spans="1:27" ht="29.5" customHeight="1" thickBot="1" x14ac:dyDescent="0.4">
      <c r="A47" s="529"/>
      <c r="B47" s="533"/>
      <c r="C47" s="501"/>
      <c r="D47" s="504"/>
      <c r="E47" s="214">
        <v>2</v>
      </c>
      <c r="F47" s="278"/>
      <c r="G47" s="2"/>
      <c r="H47" s="2"/>
      <c r="I47" s="163" t="str">
        <f t="shared" si="0"/>
        <v xml:space="preserve">  </v>
      </c>
      <c r="J47" s="2" t="s">
        <v>134</v>
      </c>
      <c r="K47" s="274">
        <f>+IFERROR(VLOOKUP($J47,'11 FORMULAS'!$B$51:$C$53,2,0),"")</f>
        <v>0.25</v>
      </c>
      <c r="L47" s="274" t="str">
        <f>+IFERROR(VLOOKUP($J47,'11 FORMULAS'!$B$51:$D$53,3,0),"")</f>
        <v>Probabilidad</v>
      </c>
      <c r="M47" s="275" t="s">
        <v>135</v>
      </c>
      <c r="N47" s="276">
        <f>+IFERROR(VLOOKUP($M47,'11 FORMULAS'!$B$54:$C$55,2,0),"")</f>
        <v>0.25</v>
      </c>
      <c r="O47" s="277" t="s">
        <v>147</v>
      </c>
      <c r="P47" s="277" t="s">
        <v>240</v>
      </c>
      <c r="Q47" s="277" t="s">
        <v>138</v>
      </c>
      <c r="R47" s="277" t="s">
        <v>248</v>
      </c>
      <c r="S47" s="274">
        <f t="shared" si="1"/>
        <v>0.5</v>
      </c>
      <c r="T47" s="274">
        <f>IF($L47='11 FORMULAS'!$D$51,$C$10-($C$10*$S$10),$C$10)</f>
        <v>0.12</v>
      </c>
      <c r="U47" s="274">
        <f>IF($L47='11 FORMULAS'!$D$53,$D$46-($D$46*$S$46),$D$46)</f>
        <v>0.8</v>
      </c>
      <c r="V47" s="544"/>
      <c r="W47" s="547"/>
      <c r="Y47" s="126"/>
      <c r="Z47" s="127"/>
      <c r="AA47" s="127"/>
    </row>
    <row r="48" spans="1:27" ht="29.5" customHeight="1" thickBot="1" x14ac:dyDescent="0.4">
      <c r="A48" s="529"/>
      <c r="B48" s="533"/>
      <c r="C48" s="501"/>
      <c r="D48" s="504"/>
      <c r="E48" s="214">
        <v>3</v>
      </c>
      <c r="F48" s="278"/>
      <c r="G48" s="2"/>
      <c r="H48" s="2"/>
      <c r="I48" s="163" t="str">
        <f t="shared" si="0"/>
        <v xml:space="preserve">  </v>
      </c>
      <c r="J48" s="2" t="s">
        <v>134</v>
      </c>
      <c r="K48" s="274">
        <f>+IFERROR(VLOOKUP($J48,'11 FORMULAS'!$B$51:$C$53,2,0),"")</f>
        <v>0.25</v>
      </c>
      <c r="L48" s="274" t="str">
        <f>+IFERROR(VLOOKUP($J48,'11 FORMULAS'!$B$51:$D$53,3,0),"")</f>
        <v>Probabilidad</v>
      </c>
      <c r="M48" s="275" t="s">
        <v>135</v>
      </c>
      <c r="N48" s="276">
        <f>+IFERROR(VLOOKUP($M48,'11 FORMULAS'!$B$54:$C$55,2,0),"")</f>
        <v>0.25</v>
      </c>
      <c r="O48" s="277" t="s">
        <v>147</v>
      </c>
      <c r="P48" s="277" t="s">
        <v>240</v>
      </c>
      <c r="Q48" s="277" t="s">
        <v>138</v>
      </c>
      <c r="R48" s="277" t="s">
        <v>248</v>
      </c>
      <c r="S48" s="274">
        <f t="shared" si="1"/>
        <v>0.5</v>
      </c>
      <c r="T48" s="274">
        <f>IF($L48='11 FORMULAS'!$D$51,$C$10-($C$10*$S$10),$C$10)</f>
        <v>0.12</v>
      </c>
      <c r="U48" s="274">
        <f>IF($L48='11 FORMULAS'!$D$53,$D$46-($D$46*$S$46),$D$46)</f>
        <v>0.8</v>
      </c>
      <c r="V48" s="544"/>
      <c r="W48" s="547"/>
      <c r="Y48" s="126"/>
      <c r="Z48" s="127"/>
      <c r="AA48" s="127"/>
    </row>
    <row r="49" spans="1:27" ht="29.5" customHeight="1" thickBot="1" x14ac:dyDescent="0.4">
      <c r="A49" s="529"/>
      <c r="B49" s="533"/>
      <c r="C49" s="501"/>
      <c r="D49" s="504"/>
      <c r="E49" s="214">
        <v>4</v>
      </c>
      <c r="F49" s="278"/>
      <c r="G49" s="2"/>
      <c r="H49" s="2"/>
      <c r="I49" s="163" t="str">
        <f t="shared" si="0"/>
        <v xml:space="preserve">  </v>
      </c>
      <c r="J49" s="2" t="s">
        <v>134</v>
      </c>
      <c r="K49" s="274">
        <f>+IFERROR(VLOOKUP($J49,'11 FORMULAS'!$B$51:$C$53,2,0),"")</f>
        <v>0.25</v>
      </c>
      <c r="L49" s="274" t="str">
        <f>+IFERROR(VLOOKUP($J49,'11 FORMULAS'!$B$51:$D$53,3,0),"")</f>
        <v>Probabilidad</v>
      </c>
      <c r="M49" s="275" t="s">
        <v>135</v>
      </c>
      <c r="N49" s="276">
        <f>+IFERROR(VLOOKUP($M49,'11 FORMULAS'!$B$54:$C$55,2,0),"")</f>
        <v>0.25</v>
      </c>
      <c r="O49" s="277" t="s">
        <v>147</v>
      </c>
      <c r="P49" s="277" t="s">
        <v>240</v>
      </c>
      <c r="Q49" s="277" t="s">
        <v>138</v>
      </c>
      <c r="R49" s="277" t="s">
        <v>248</v>
      </c>
      <c r="S49" s="274">
        <f t="shared" si="1"/>
        <v>0.5</v>
      </c>
      <c r="T49" s="274">
        <f>IF($L49='11 FORMULAS'!$D$51,$C$10-($C$10*$S$10),$C$10)</f>
        <v>0.12</v>
      </c>
      <c r="U49" s="274">
        <f>IF($L49='11 FORMULAS'!$D$53,$D$46-($D$46*$S$46),$D$46)</f>
        <v>0.8</v>
      </c>
      <c r="V49" s="544"/>
      <c r="W49" s="547"/>
      <c r="Y49" s="126"/>
      <c r="Z49" s="127"/>
      <c r="AA49" s="127"/>
    </row>
    <row r="50" spans="1:27" ht="29.5" customHeight="1" thickBot="1" x14ac:dyDescent="0.4">
      <c r="A50" s="529"/>
      <c r="B50" s="533"/>
      <c r="C50" s="501"/>
      <c r="D50" s="504"/>
      <c r="E50" s="214">
        <v>5</v>
      </c>
      <c r="F50" s="278"/>
      <c r="G50" s="2"/>
      <c r="H50" s="2"/>
      <c r="I50" s="163" t="str">
        <f t="shared" si="0"/>
        <v xml:space="preserve">  </v>
      </c>
      <c r="J50" s="2" t="s">
        <v>134</v>
      </c>
      <c r="K50" s="274">
        <f>+IFERROR(VLOOKUP($J50,'11 FORMULAS'!$B$51:$C$53,2,0),"")</f>
        <v>0.25</v>
      </c>
      <c r="L50" s="274" t="str">
        <f>+IFERROR(VLOOKUP($J50,'11 FORMULAS'!$B$51:$D$53,3,0),"")</f>
        <v>Probabilidad</v>
      </c>
      <c r="M50" s="275" t="s">
        <v>135</v>
      </c>
      <c r="N50" s="276">
        <f>+IFERROR(VLOOKUP($M50,'11 FORMULAS'!$B$54:$C$55,2,0),"")</f>
        <v>0.25</v>
      </c>
      <c r="O50" s="277" t="s">
        <v>147</v>
      </c>
      <c r="P50" s="277" t="s">
        <v>240</v>
      </c>
      <c r="Q50" s="277" t="s">
        <v>138</v>
      </c>
      <c r="R50" s="277" t="s">
        <v>248</v>
      </c>
      <c r="S50" s="274">
        <f t="shared" si="1"/>
        <v>0.5</v>
      </c>
      <c r="T50" s="274">
        <f>IF($L50='11 FORMULAS'!$D$51,$C$10-($C$10*$S$10),$C$10)</f>
        <v>0.12</v>
      </c>
      <c r="U50" s="274">
        <f>IF($L50='11 FORMULAS'!$D$53,$D$46-($D$46*$S$46),$D$46)</f>
        <v>0.8</v>
      </c>
      <c r="V50" s="544"/>
      <c r="W50" s="547"/>
      <c r="Y50" s="126"/>
      <c r="Z50" s="127"/>
      <c r="AA50" s="127"/>
    </row>
    <row r="51" spans="1:27" ht="29.5" customHeight="1" thickBot="1" x14ac:dyDescent="0.4">
      <c r="A51" s="530"/>
      <c r="B51" s="534"/>
      <c r="C51" s="502"/>
      <c r="D51" s="505"/>
      <c r="E51" s="279">
        <v>6</v>
      </c>
      <c r="F51" s="280"/>
      <c r="G51" s="281"/>
      <c r="H51" s="281"/>
      <c r="I51" s="163" t="str">
        <f t="shared" si="0"/>
        <v xml:space="preserve">  </v>
      </c>
      <c r="J51" s="2" t="s">
        <v>134</v>
      </c>
      <c r="K51" s="274">
        <f>+IFERROR(VLOOKUP($J51,'11 FORMULAS'!$B$51:$C$53,2,0),"")</f>
        <v>0.25</v>
      </c>
      <c r="L51" s="274" t="str">
        <f>+IFERROR(VLOOKUP($J51,'11 FORMULAS'!$B$51:$D$53,3,0),"")</f>
        <v>Probabilidad</v>
      </c>
      <c r="M51" s="275" t="s">
        <v>135</v>
      </c>
      <c r="N51" s="276">
        <f>+IFERROR(VLOOKUP($M51,'11 FORMULAS'!$B$54:$C$55,2,0),"")</f>
        <v>0.25</v>
      </c>
      <c r="O51" s="277" t="s">
        <v>147</v>
      </c>
      <c r="P51" s="277" t="s">
        <v>240</v>
      </c>
      <c r="Q51" s="277" t="s">
        <v>138</v>
      </c>
      <c r="R51" s="277" t="s">
        <v>248</v>
      </c>
      <c r="S51" s="274">
        <f t="shared" si="1"/>
        <v>0.5</v>
      </c>
      <c r="T51" s="274">
        <f>IF($L51='11 FORMULAS'!$D$51,$C$10-($C$10*$S$10),$C$10)</f>
        <v>0.12</v>
      </c>
      <c r="U51" s="274">
        <f>IF($L51='11 FORMULAS'!$D$53,$D$46-($D$46*$S$46),$D$46)</f>
        <v>0.8</v>
      </c>
      <c r="V51" s="545"/>
      <c r="W51" s="548"/>
    </row>
    <row r="52" spans="1:27" ht="29.5" customHeight="1" thickBot="1" x14ac:dyDescent="0.4">
      <c r="A52" s="527" t="str">
        <f>'2 CONTEXTO E IDENTIFICACIÓN'!A17</f>
        <v>R8 GESTIÓN CONTRACTUAL</v>
      </c>
      <c r="B52" s="531" t="str">
        <f>+'2 CONTEXTO E IDENTIFICACIÓN'!J17</f>
        <v>Posibilidad de pérdida reputacional por recibir o solicitar cualquier dádiva para adjudicar o celebrar un contrato a causa de ínteres particular</v>
      </c>
      <c r="C52" s="500">
        <f>+'3 PROBABIL E IMPACTO INHERENTE'!E17</f>
        <v>0.6</v>
      </c>
      <c r="D52" s="503">
        <f>+'3 PROBABIL E IMPACTO INHERENTE'!M17</f>
        <v>1</v>
      </c>
      <c r="E52" s="282">
        <v>1</v>
      </c>
      <c r="F52" s="272" t="s">
        <v>429</v>
      </c>
      <c r="G52" s="273" t="s">
        <v>430</v>
      </c>
      <c r="H52" s="273"/>
      <c r="I52" s="163" t="str">
        <f t="shared" si="0"/>
        <v xml:space="preserve">Dirección Administrativa y Financiera Socializar manual de contratación vigente </v>
      </c>
      <c r="J52" s="2" t="s">
        <v>134</v>
      </c>
      <c r="K52" s="274">
        <f>+IFERROR(VLOOKUP($J52,'11 FORMULAS'!$B$51:$C$53,2,0),"")</f>
        <v>0.25</v>
      </c>
      <c r="L52" s="274" t="str">
        <f>+IFERROR(VLOOKUP($J52,'11 FORMULAS'!$B$51:$D$53,3,0),"")</f>
        <v>Probabilidad</v>
      </c>
      <c r="M52" s="275" t="s">
        <v>146</v>
      </c>
      <c r="N52" s="276">
        <f>+IFERROR(VLOOKUP($M52,'11 FORMULAS'!$B$54:$C$55,2,0),"")</f>
        <v>0.15</v>
      </c>
      <c r="O52" s="277" t="s">
        <v>136</v>
      </c>
      <c r="P52" s="277" t="s">
        <v>240</v>
      </c>
      <c r="Q52" s="277" t="s">
        <v>138</v>
      </c>
      <c r="R52" s="277" t="s">
        <v>248</v>
      </c>
      <c r="S52" s="274">
        <f t="shared" si="1"/>
        <v>0.4</v>
      </c>
      <c r="T52" s="274">
        <f>IF($L52='11 FORMULAS'!$D$51,$C$10-($C$10*$S$10),$C$10)</f>
        <v>0.12</v>
      </c>
      <c r="U52" s="274">
        <f>IF($L52='11 FORMULAS'!$D$53,$D$52-($D$52*$S$52),$D$52)</f>
        <v>1</v>
      </c>
      <c r="V52" s="543">
        <f>+IF(T57="","",T57)</f>
        <v>0.12</v>
      </c>
      <c r="W52" s="546">
        <f>+IF(U57="","",U57)</f>
        <v>1</v>
      </c>
      <c r="Y52" s="126"/>
      <c r="Z52" s="127"/>
      <c r="AA52" s="127"/>
    </row>
    <row r="53" spans="1:27" ht="29.5" customHeight="1" thickBot="1" x14ac:dyDescent="0.4">
      <c r="A53" s="529"/>
      <c r="B53" s="533"/>
      <c r="C53" s="501"/>
      <c r="D53" s="504"/>
      <c r="E53" s="214">
        <v>2</v>
      </c>
      <c r="F53" s="278"/>
      <c r="G53" s="2"/>
      <c r="H53" s="2"/>
      <c r="I53" s="163" t="str">
        <f t="shared" si="0"/>
        <v xml:space="preserve">  </v>
      </c>
      <c r="J53" s="2" t="s">
        <v>134</v>
      </c>
      <c r="K53" s="274">
        <f>+IFERROR(VLOOKUP($J53,'11 FORMULAS'!$B$51:$C$53,2,0),"")</f>
        <v>0.25</v>
      </c>
      <c r="L53" s="274" t="str">
        <f>+IFERROR(VLOOKUP($J53,'11 FORMULAS'!$B$51:$D$53,3,0),"")</f>
        <v>Probabilidad</v>
      </c>
      <c r="M53" s="275" t="s">
        <v>135</v>
      </c>
      <c r="N53" s="276">
        <f>+IFERROR(VLOOKUP($M53,'11 FORMULAS'!$B$54:$C$55,2,0),"")</f>
        <v>0.25</v>
      </c>
      <c r="O53" s="277" t="s">
        <v>147</v>
      </c>
      <c r="P53" s="277" t="s">
        <v>240</v>
      </c>
      <c r="Q53" s="277" t="s">
        <v>138</v>
      </c>
      <c r="R53" s="277" t="s">
        <v>248</v>
      </c>
      <c r="S53" s="274">
        <f t="shared" si="1"/>
        <v>0.5</v>
      </c>
      <c r="T53" s="274">
        <f>IF($L53='11 FORMULAS'!$D$51,$C$10-($C$10*$S$10),$C$10)</f>
        <v>0.12</v>
      </c>
      <c r="U53" s="274">
        <f>IF($L53='11 FORMULAS'!$D$53,$D$52-($D$52*$S$52),$D$52)</f>
        <v>1</v>
      </c>
      <c r="V53" s="544"/>
      <c r="W53" s="547"/>
      <c r="Y53" s="126"/>
      <c r="Z53" s="127"/>
      <c r="AA53" s="127"/>
    </row>
    <row r="54" spans="1:27" ht="29.5" customHeight="1" thickBot="1" x14ac:dyDescent="0.4">
      <c r="A54" s="529"/>
      <c r="B54" s="533"/>
      <c r="C54" s="501"/>
      <c r="D54" s="504"/>
      <c r="E54" s="214">
        <v>3</v>
      </c>
      <c r="F54" s="278"/>
      <c r="G54" s="2"/>
      <c r="H54" s="2"/>
      <c r="I54" s="163" t="str">
        <f t="shared" si="0"/>
        <v xml:space="preserve">  </v>
      </c>
      <c r="J54" s="2" t="s">
        <v>134</v>
      </c>
      <c r="K54" s="274">
        <f>+IFERROR(VLOOKUP($J54,'11 FORMULAS'!$B$51:$C$53,2,0),"")</f>
        <v>0.25</v>
      </c>
      <c r="L54" s="274" t="str">
        <f>+IFERROR(VLOOKUP($J54,'11 FORMULAS'!$B$51:$D$53,3,0),"")</f>
        <v>Probabilidad</v>
      </c>
      <c r="M54" s="275" t="s">
        <v>135</v>
      </c>
      <c r="N54" s="276">
        <f>+IFERROR(VLOOKUP($M54,'11 FORMULAS'!$B$54:$C$55,2,0),"")</f>
        <v>0.25</v>
      </c>
      <c r="O54" s="277" t="s">
        <v>147</v>
      </c>
      <c r="P54" s="277" t="s">
        <v>240</v>
      </c>
      <c r="Q54" s="277" t="s">
        <v>138</v>
      </c>
      <c r="R54" s="277" t="s">
        <v>248</v>
      </c>
      <c r="S54" s="274">
        <f t="shared" si="1"/>
        <v>0.5</v>
      </c>
      <c r="T54" s="274">
        <f>IF($L54='11 FORMULAS'!$D$51,$C$10-($C$10*$S$10),$C$10)</f>
        <v>0.12</v>
      </c>
      <c r="U54" s="274">
        <f>IF($L54='11 FORMULAS'!$D$53,$D$52-($D$52*$S$52),$D$52)</f>
        <v>1</v>
      </c>
      <c r="V54" s="544"/>
      <c r="W54" s="547"/>
      <c r="Y54" s="126"/>
      <c r="Z54" s="127"/>
      <c r="AA54" s="127"/>
    </row>
    <row r="55" spans="1:27" ht="29.5" customHeight="1" thickBot="1" x14ac:dyDescent="0.4">
      <c r="A55" s="529"/>
      <c r="B55" s="533"/>
      <c r="C55" s="501"/>
      <c r="D55" s="504"/>
      <c r="E55" s="214">
        <v>4</v>
      </c>
      <c r="F55" s="278"/>
      <c r="G55" s="2"/>
      <c r="H55" s="2"/>
      <c r="I55" s="163" t="str">
        <f t="shared" si="0"/>
        <v xml:space="preserve">  </v>
      </c>
      <c r="J55" s="2" t="s">
        <v>134</v>
      </c>
      <c r="K55" s="274">
        <f>+IFERROR(VLOOKUP($J55,'11 FORMULAS'!$B$51:$C$53,2,0),"")</f>
        <v>0.25</v>
      </c>
      <c r="L55" s="274" t="str">
        <f>+IFERROR(VLOOKUP($J55,'11 FORMULAS'!$B$51:$D$53,3,0),"")</f>
        <v>Probabilidad</v>
      </c>
      <c r="M55" s="275" t="s">
        <v>135</v>
      </c>
      <c r="N55" s="276">
        <f>+IFERROR(VLOOKUP($M55,'11 FORMULAS'!$B$54:$C$55,2,0),"")</f>
        <v>0.25</v>
      </c>
      <c r="O55" s="277" t="s">
        <v>147</v>
      </c>
      <c r="P55" s="277" t="s">
        <v>240</v>
      </c>
      <c r="Q55" s="277" t="s">
        <v>138</v>
      </c>
      <c r="R55" s="277" t="s">
        <v>248</v>
      </c>
      <c r="S55" s="274">
        <f t="shared" si="1"/>
        <v>0.5</v>
      </c>
      <c r="T55" s="274">
        <f>IF($L55='11 FORMULAS'!$D$51,$C$10-($C$10*$S$10),$C$10)</f>
        <v>0.12</v>
      </c>
      <c r="U55" s="274">
        <f>IF($L55='11 FORMULAS'!$D$53,$D$52-($D$52*$S$52),$D$52)</f>
        <v>1</v>
      </c>
      <c r="V55" s="544"/>
      <c r="W55" s="547"/>
      <c r="Y55" s="126"/>
      <c r="Z55" s="127"/>
      <c r="AA55" s="127"/>
    </row>
    <row r="56" spans="1:27" ht="29.5" customHeight="1" thickBot="1" x14ac:dyDescent="0.4">
      <c r="A56" s="529"/>
      <c r="B56" s="533"/>
      <c r="C56" s="501"/>
      <c r="D56" s="504"/>
      <c r="E56" s="214">
        <v>5</v>
      </c>
      <c r="F56" s="278"/>
      <c r="G56" s="2"/>
      <c r="H56" s="2"/>
      <c r="I56" s="163" t="str">
        <f t="shared" si="0"/>
        <v xml:space="preserve">  </v>
      </c>
      <c r="J56" s="2" t="s">
        <v>134</v>
      </c>
      <c r="K56" s="274">
        <f>+IFERROR(VLOOKUP($J56,'11 FORMULAS'!$B$51:$C$53,2,0),"")</f>
        <v>0.25</v>
      </c>
      <c r="L56" s="274" t="str">
        <f>+IFERROR(VLOOKUP($J56,'11 FORMULAS'!$B$51:$D$53,3,0),"")</f>
        <v>Probabilidad</v>
      </c>
      <c r="M56" s="275" t="s">
        <v>135</v>
      </c>
      <c r="N56" s="276">
        <f>+IFERROR(VLOOKUP($M56,'11 FORMULAS'!$B$54:$C$55,2,0),"")</f>
        <v>0.25</v>
      </c>
      <c r="O56" s="277" t="s">
        <v>147</v>
      </c>
      <c r="P56" s="277" t="s">
        <v>240</v>
      </c>
      <c r="Q56" s="277" t="s">
        <v>138</v>
      </c>
      <c r="R56" s="277" t="s">
        <v>248</v>
      </c>
      <c r="S56" s="274">
        <f t="shared" si="1"/>
        <v>0.5</v>
      </c>
      <c r="T56" s="274">
        <f>IF($L56='11 FORMULAS'!$D$51,$C$10-($C$10*$S$10),$C$10)</f>
        <v>0.12</v>
      </c>
      <c r="U56" s="274">
        <f>IF($L56='11 FORMULAS'!$D$53,$D$52-($D$52*$S$52),$D$52)</f>
        <v>1</v>
      </c>
      <c r="V56" s="544"/>
      <c r="W56" s="547"/>
      <c r="Y56" s="126"/>
      <c r="Z56" s="127"/>
      <c r="AA56" s="127"/>
    </row>
    <row r="57" spans="1:27" ht="29.5" customHeight="1" thickBot="1" x14ac:dyDescent="0.4">
      <c r="A57" s="530"/>
      <c r="B57" s="534"/>
      <c r="C57" s="502"/>
      <c r="D57" s="505"/>
      <c r="E57" s="279">
        <v>6</v>
      </c>
      <c r="F57" s="280"/>
      <c r="G57" s="281"/>
      <c r="H57" s="281"/>
      <c r="I57" s="163" t="str">
        <f t="shared" si="0"/>
        <v xml:space="preserve">  </v>
      </c>
      <c r="J57" s="2" t="s">
        <v>134</v>
      </c>
      <c r="K57" s="274">
        <f>+IFERROR(VLOOKUP($J57,'11 FORMULAS'!$B$51:$C$53,2,0),"")</f>
        <v>0.25</v>
      </c>
      <c r="L57" s="274" t="str">
        <f>+IFERROR(VLOOKUP($J57,'11 FORMULAS'!$B$51:$D$53,3,0),"")</f>
        <v>Probabilidad</v>
      </c>
      <c r="M57" s="275" t="s">
        <v>135</v>
      </c>
      <c r="N57" s="276">
        <f>+IFERROR(VLOOKUP($M57,'11 FORMULAS'!$B$54:$C$55,2,0),"")</f>
        <v>0.25</v>
      </c>
      <c r="O57" s="277" t="s">
        <v>147</v>
      </c>
      <c r="P57" s="277" t="s">
        <v>240</v>
      </c>
      <c r="Q57" s="277" t="s">
        <v>138</v>
      </c>
      <c r="R57" s="277" t="s">
        <v>248</v>
      </c>
      <c r="S57" s="274">
        <f t="shared" si="1"/>
        <v>0.5</v>
      </c>
      <c r="T57" s="274">
        <f>IF($L57='11 FORMULAS'!$D$51,$C$10-($C$10*$S$10),$C$10)</f>
        <v>0.12</v>
      </c>
      <c r="U57" s="274">
        <f>IF($L57='11 FORMULAS'!$D$53,$D$52-($D$52*$S$52),$D$52)</f>
        <v>1</v>
      </c>
      <c r="V57" s="545"/>
      <c r="W57" s="548"/>
    </row>
    <row r="58" spans="1:27" ht="29.5" customHeight="1" thickBot="1" x14ac:dyDescent="0.4">
      <c r="A58" s="527" t="str">
        <f>'2 CONTEXTO E IDENTIFICACIÓN'!A18</f>
        <v>R9 GESTIÓN CONTRACTUAL</v>
      </c>
      <c r="B58" s="531" t="str">
        <f>+'2 CONTEXTO E IDENTIFICACIÓN'!J18</f>
        <v>Posibilidad de afectación económica y reputacional por deficiencias en los procedimientos internos que no permiten adelantar oportunamente los procesos de contratación a causa de falta de planeación</v>
      </c>
      <c r="C58" s="500">
        <f>+'3 PROBABIL E IMPACTO INHERENTE'!E18</f>
        <v>0.6</v>
      </c>
      <c r="D58" s="503">
        <f>+'3 PROBABIL E IMPACTO INHERENTE'!M18</f>
        <v>1</v>
      </c>
      <c r="E58" s="282">
        <v>1</v>
      </c>
      <c r="F58" s="272" t="s">
        <v>429</v>
      </c>
      <c r="G58" s="273" t="s">
        <v>434</v>
      </c>
      <c r="H58" s="273"/>
      <c r="I58" s="163" t="str">
        <f t="shared" si="0"/>
        <v xml:space="preserve">Dirección Administrativa y Financiera Brinda acompañamiento a las áreas estructurados </v>
      </c>
      <c r="J58" s="2" t="s">
        <v>134</v>
      </c>
      <c r="K58" s="274">
        <f>+IFERROR(VLOOKUP($J58,'11 FORMULAS'!$B$51:$C$53,2,0),"")</f>
        <v>0.25</v>
      </c>
      <c r="L58" s="274" t="str">
        <f>+IFERROR(VLOOKUP($J58,'11 FORMULAS'!$B$51:$D$53,3,0),"")</f>
        <v>Probabilidad</v>
      </c>
      <c r="M58" s="275" t="s">
        <v>146</v>
      </c>
      <c r="N58" s="276">
        <f>+IFERROR(VLOOKUP($M58,'11 FORMULAS'!$B$54:$C$55,2,0),"")</f>
        <v>0.15</v>
      </c>
      <c r="O58" s="277" t="s">
        <v>136</v>
      </c>
      <c r="P58" s="277" t="s">
        <v>240</v>
      </c>
      <c r="Q58" s="277" t="s">
        <v>138</v>
      </c>
      <c r="R58" s="277" t="s">
        <v>248</v>
      </c>
      <c r="S58" s="274">
        <f t="shared" si="1"/>
        <v>0.4</v>
      </c>
      <c r="T58" s="274">
        <f>IF($L58='11 FORMULAS'!$D$51,$C$10-($C$10*$S$10),$C$10)</f>
        <v>0.12</v>
      </c>
      <c r="U58" s="274">
        <f>IF($L58='11 FORMULAS'!$D$53,$D$58-($D$58*$S$58),$D$58)</f>
        <v>1</v>
      </c>
      <c r="V58" s="543">
        <f>+IF(T63="","",T63)</f>
        <v>0.12</v>
      </c>
      <c r="W58" s="546">
        <f>+IF(U63="","",U63)</f>
        <v>1</v>
      </c>
      <c r="Y58" s="126"/>
      <c r="Z58" s="127"/>
      <c r="AA58" s="127"/>
    </row>
    <row r="59" spans="1:27" ht="29.5" customHeight="1" thickBot="1" x14ac:dyDescent="0.4">
      <c r="A59" s="529"/>
      <c r="B59" s="533"/>
      <c r="C59" s="501"/>
      <c r="D59" s="504"/>
      <c r="E59" s="214">
        <v>2</v>
      </c>
      <c r="F59" s="278"/>
      <c r="G59" s="2"/>
      <c r="H59" s="2"/>
      <c r="I59" s="163" t="str">
        <f t="shared" si="0"/>
        <v xml:space="preserve">  </v>
      </c>
      <c r="J59" s="2" t="s">
        <v>134</v>
      </c>
      <c r="K59" s="274">
        <f>+IFERROR(VLOOKUP($J59,'11 FORMULAS'!$B$51:$C$53,2,0),"")</f>
        <v>0.25</v>
      </c>
      <c r="L59" s="274" t="str">
        <f>+IFERROR(VLOOKUP($J59,'11 FORMULAS'!$B$51:$D$53,3,0),"")</f>
        <v>Probabilidad</v>
      </c>
      <c r="M59" s="275" t="s">
        <v>135</v>
      </c>
      <c r="N59" s="276">
        <f>+IFERROR(VLOOKUP($M59,'11 FORMULAS'!$B$54:$C$55,2,0),"")</f>
        <v>0.25</v>
      </c>
      <c r="O59" s="277" t="s">
        <v>147</v>
      </c>
      <c r="P59" s="277" t="s">
        <v>240</v>
      </c>
      <c r="Q59" s="277" t="s">
        <v>138</v>
      </c>
      <c r="R59" s="277" t="s">
        <v>248</v>
      </c>
      <c r="S59" s="274">
        <f t="shared" si="1"/>
        <v>0.5</v>
      </c>
      <c r="T59" s="274">
        <f>IF($L59='11 FORMULAS'!$D$51,$C$10-($C$10*$S$10),$C$10)</f>
        <v>0.12</v>
      </c>
      <c r="U59" s="274">
        <f>IF($L59='11 FORMULAS'!$D$53,$D$58-($D$58*$S$58),$D$58)</f>
        <v>1</v>
      </c>
      <c r="V59" s="544"/>
      <c r="W59" s="547"/>
      <c r="Y59" s="126"/>
      <c r="Z59" s="127"/>
      <c r="AA59" s="127"/>
    </row>
    <row r="60" spans="1:27" ht="29.5" customHeight="1" thickBot="1" x14ac:dyDescent="0.4">
      <c r="A60" s="529"/>
      <c r="B60" s="533"/>
      <c r="C60" s="501"/>
      <c r="D60" s="504"/>
      <c r="E60" s="214">
        <v>3</v>
      </c>
      <c r="F60" s="278"/>
      <c r="G60" s="2"/>
      <c r="H60" s="2"/>
      <c r="I60" s="163" t="str">
        <f t="shared" si="0"/>
        <v xml:space="preserve">  </v>
      </c>
      <c r="J60" s="2" t="s">
        <v>134</v>
      </c>
      <c r="K60" s="274">
        <f>+IFERROR(VLOOKUP($J60,'11 FORMULAS'!$B$51:$C$53,2,0),"")</f>
        <v>0.25</v>
      </c>
      <c r="L60" s="274" t="str">
        <f>+IFERROR(VLOOKUP($J60,'11 FORMULAS'!$B$51:$D$53,3,0),"")</f>
        <v>Probabilidad</v>
      </c>
      <c r="M60" s="275" t="s">
        <v>135</v>
      </c>
      <c r="N60" s="276">
        <f>+IFERROR(VLOOKUP($M60,'11 FORMULAS'!$B$54:$C$55,2,0),"")</f>
        <v>0.25</v>
      </c>
      <c r="O60" s="277" t="s">
        <v>147</v>
      </c>
      <c r="P60" s="277" t="s">
        <v>240</v>
      </c>
      <c r="Q60" s="277" t="s">
        <v>138</v>
      </c>
      <c r="R60" s="277" t="s">
        <v>248</v>
      </c>
      <c r="S60" s="274">
        <f t="shared" si="1"/>
        <v>0.5</v>
      </c>
      <c r="T60" s="274">
        <f>IF($L60='11 FORMULAS'!$D$51,$C$10-($C$10*$S$10),$C$10)</f>
        <v>0.12</v>
      </c>
      <c r="U60" s="274">
        <f>IF($L60='11 FORMULAS'!$D$53,$D$58-($D$58*$S$58),$D$58)</f>
        <v>1</v>
      </c>
      <c r="V60" s="544"/>
      <c r="W60" s="547"/>
      <c r="Y60" s="126"/>
      <c r="Z60" s="127"/>
      <c r="AA60" s="127"/>
    </row>
    <row r="61" spans="1:27" ht="29.5" customHeight="1" thickBot="1" x14ac:dyDescent="0.4">
      <c r="A61" s="529"/>
      <c r="B61" s="533"/>
      <c r="C61" s="501"/>
      <c r="D61" s="504"/>
      <c r="E61" s="214">
        <v>4</v>
      </c>
      <c r="F61" s="278"/>
      <c r="G61" s="2"/>
      <c r="H61" s="2"/>
      <c r="I61" s="163" t="str">
        <f t="shared" si="0"/>
        <v xml:space="preserve">  </v>
      </c>
      <c r="J61" s="2" t="s">
        <v>134</v>
      </c>
      <c r="K61" s="274">
        <f>+IFERROR(VLOOKUP($J61,'11 FORMULAS'!$B$51:$C$53,2,0),"")</f>
        <v>0.25</v>
      </c>
      <c r="L61" s="274" t="str">
        <f>+IFERROR(VLOOKUP($J61,'11 FORMULAS'!$B$51:$D$53,3,0),"")</f>
        <v>Probabilidad</v>
      </c>
      <c r="M61" s="275" t="s">
        <v>135</v>
      </c>
      <c r="N61" s="276">
        <f>+IFERROR(VLOOKUP($M61,'11 FORMULAS'!$B$54:$C$55,2,0),"")</f>
        <v>0.25</v>
      </c>
      <c r="O61" s="277" t="s">
        <v>147</v>
      </c>
      <c r="P61" s="277" t="s">
        <v>240</v>
      </c>
      <c r="Q61" s="277" t="s">
        <v>138</v>
      </c>
      <c r="R61" s="277" t="s">
        <v>248</v>
      </c>
      <c r="S61" s="274">
        <f t="shared" si="1"/>
        <v>0.5</v>
      </c>
      <c r="T61" s="274">
        <f>IF($L61='11 FORMULAS'!$D$51,$C$10-($C$10*$S$10),$C$10)</f>
        <v>0.12</v>
      </c>
      <c r="U61" s="274">
        <f>IF($L61='11 FORMULAS'!$D$53,$D$58-($D$58*$S$58),$D$58)</f>
        <v>1</v>
      </c>
      <c r="V61" s="544"/>
      <c r="W61" s="547"/>
      <c r="Y61" s="126"/>
      <c r="Z61" s="127"/>
      <c r="AA61" s="127"/>
    </row>
    <row r="62" spans="1:27" ht="29.5" customHeight="1" thickBot="1" x14ac:dyDescent="0.4">
      <c r="A62" s="529"/>
      <c r="B62" s="533"/>
      <c r="C62" s="501"/>
      <c r="D62" s="504"/>
      <c r="E62" s="214">
        <v>5</v>
      </c>
      <c r="F62" s="278"/>
      <c r="G62" s="2"/>
      <c r="H62" s="2"/>
      <c r="I62" s="163" t="str">
        <f t="shared" si="0"/>
        <v xml:space="preserve">  </v>
      </c>
      <c r="J62" s="2" t="s">
        <v>134</v>
      </c>
      <c r="K62" s="274">
        <f>+IFERROR(VLOOKUP($J62,'11 FORMULAS'!$B$51:$C$53,2,0),"")</f>
        <v>0.25</v>
      </c>
      <c r="L62" s="274" t="str">
        <f>+IFERROR(VLOOKUP($J62,'11 FORMULAS'!$B$51:$D$53,3,0),"")</f>
        <v>Probabilidad</v>
      </c>
      <c r="M62" s="275" t="s">
        <v>135</v>
      </c>
      <c r="N62" s="276">
        <f>+IFERROR(VLOOKUP($M62,'11 FORMULAS'!$B$54:$C$55,2,0),"")</f>
        <v>0.25</v>
      </c>
      <c r="O62" s="277" t="s">
        <v>147</v>
      </c>
      <c r="P62" s="277" t="s">
        <v>240</v>
      </c>
      <c r="Q62" s="277" t="s">
        <v>138</v>
      </c>
      <c r="R62" s="277" t="s">
        <v>248</v>
      </c>
      <c r="S62" s="274">
        <f t="shared" si="1"/>
        <v>0.5</v>
      </c>
      <c r="T62" s="274">
        <f>IF($L62='11 FORMULAS'!$D$51,$C$10-($C$10*$S$10),$C$10)</f>
        <v>0.12</v>
      </c>
      <c r="U62" s="274">
        <f>IF($L62='11 FORMULAS'!$D$53,$D$58-($D$58*$S$58),$D$58)</f>
        <v>1</v>
      </c>
      <c r="V62" s="544"/>
      <c r="W62" s="547"/>
      <c r="Y62" s="126"/>
      <c r="Z62" s="127"/>
      <c r="AA62" s="127"/>
    </row>
    <row r="63" spans="1:27" ht="29.5" customHeight="1" thickBot="1" x14ac:dyDescent="0.4">
      <c r="A63" s="530"/>
      <c r="B63" s="534"/>
      <c r="C63" s="502"/>
      <c r="D63" s="505"/>
      <c r="E63" s="279">
        <v>6</v>
      </c>
      <c r="F63" s="280"/>
      <c r="G63" s="281"/>
      <c r="H63" s="281"/>
      <c r="I63" s="163" t="str">
        <f t="shared" si="0"/>
        <v xml:space="preserve">  </v>
      </c>
      <c r="J63" s="2" t="s">
        <v>134</v>
      </c>
      <c r="K63" s="274">
        <f>+IFERROR(VLOOKUP($J63,'11 FORMULAS'!$B$51:$C$53,2,0),"")</f>
        <v>0.25</v>
      </c>
      <c r="L63" s="274" t="str">
        <f>+IFERROR(VLOOKUP($J63,'11 FORMULAS'!$B$51:$D$53,3,0),"")</f>
        <v>Probabilidad</v>
      </c>
      <c r="M63" s="275" t="s">
        <v>135</v>
      </c>
      <c r="N63" s="276">
        <f>+IFERROR(VLOOKUP($M63,'11 FORMULAS'!$B$54:$C$55,2,0),"")</f>
        <v>0.25</v>
      </c>
      <c r="O63" s="277" t="s">
        <v>147</v>
      </c>
      <c r="P63" s="277" t="s">
        <v>240</v>
      </c>
      <c r="Q63" s="277" t="s">
        <v>138</v>
      </c>
      <c r="R63" s="277" t="s">
        <v>248</v>
      </c>
      <c r="S63" s="274">
        <f t="shared" si="1"/>
        <v>0.5</v>
      </c>
      <c r="T63" s="274">
        <f>IF($L63='11 FORMULAS'!$D$51,$C$10-($C$10*$S$10),$C$10)</f>
        <v>0.12</v>
      </c>
      <c r="U63" s="274">
        <f>IF($L63='11 FORMULAS'!$D$53,$D$58-($D$58*$S$58),$D$58)</f>
        <v>1</v>
      </c>
      <c r="V63" s="545"/>
      <c r="W63" s="548"/>
    </row>
    <row r="64" spans="1:27" ht="29.5" customHeight="1" thickBot="1" x14ac:dyDescent="0.4">
      <c r="A64" s="527" t="str">
        <f>'2 CONTEXTO E IDENTIFICACIÓN'!A19</f>
        <v>R10 GESTIÓN DOCUMENTAL Y ATENCIÓN AL CIUDADANO</v>
      </c>
      <c r="B64" s="531" t="str">
        <f>+'2 CONTEXTO E IDENTIFICACIÓN'!J19</f>
        <v>Posibilidad de afectación económica y reputacional porAlteración de la información contenida en Tipos Documentales de Unidades Documentales que reposan en Archivo Central a causa de Desconocimiento en el diligenciamiento adeciado de tipolgías documentales.</v>
      </c>
      <c r="C64" s="500">
        <f>+'3 PROBABIL E IMPACTO INHERENTE'!E19</f>
        <v>0.6</v>
      </c>
      <c r="D64" s="503">
        <f>+'3 PROBABIL E IMPACTO INHERENTE'!M19</f>
        <v>0.2</v>
      </c>
      <c r="E64" s="282">
        <v>1</v>
      </c>
      <c r="F64" s="272" t="s">
        <v>440</v>
      </c>
      <c r="G64" s="273" t="s">
        <v>441</v>
      </c>
      <c r="H64" s="273"/>
      <c r="I64" s="163" t="str">
        <f t="shared" si="0"/>
        <v xml:space="preserve">Profesional Gestión Documental Actualiza Procedimientos </v>
      </c>
      <c r="J64" s="2" t="s">
        <v>134</v>
      </c>
      <c r="K64" s="274">
        <f>+IFERROR(VLOOKUP($J64,'11 FORMULAS'!$B$51:$C$53,2,0),"")</f>
        <v>0.25</v>
      </c>
      <c r="L64" s="274" t="str">
        <f>+IFERROR(VLOOKUP($J64,'11 FORMULAS'!$B$51:$D$53,3,0),"")</f>
        <v>Probabilidad</v>
      </c>
      <c r="M64" s="275" t="s">
        <v>146</v>
      </c>
      <c r="N64" s="276">
        <f>+IFERROR(VLOOKUP($M64,'11 FORMULAS'!$B$54:$C$55,2,0),"")</f>
        <v>0.15</v>
      </c>
      <c r="O64" s="277" t="s">
        <v>136</v>
      </c>
      <c r="P64" s="277" t="s">
        <v>240</v>
      </c>
      <c r="Q64" s="277" t="s">
        <v>138</v>
      </c>
      <c r="R64" s="277" t="s">
        <v>248</v>
      </c>
      <c r="S64" s="274">
        <f t="shared" si="1"/>
        <v>0.4</v>
      </c>
      <c r="T64" s="274">
        <f>IF($L64='11 FORMULAS'!$D$51,$C$10-($C$10*$S$10),$C$10)</f>
        <v>0.12</v>
      </c>
      <c r="U64" s="274">
        <f>IF($L64='11 FORMULAS'!$D$53,$D$64-($D$64*$S$64),$D$64)</f>
        <v>0.2</v>
      </c>
      <c r="V64" s="543">
        <f>+IF(T69="","",T69)</f>
        <v>0.12</v>
      </c>
      <c r="W64" s="546">
        <f>+IF(U69="","",U69)</f>
        <v>0.2</v>
      </c>
      <c r="Y64" s="126"/>
      <c r="Z64" s="127"/>
      <c r="AA64" s="127"/>
    </row>
    <row r="65" spans="1:27" ht="29.5" customHeight="1" thickBot="1" x14ac:dyDescent="0.4">
      <c r="A65" s="529"/>
      <c r="B65" s="533"/>
      <c r="C65" s="501"/>
      <c r="D65" s="504"/>
      <c r="E65" s="214">
        <v>2</v>
      </c>
      <c r="F65" s="278"/>
      <c r="G65" s="2"/>
      <c r="H65" s="2"/>
      <c r="I65" s="163" t="str">
        <f t="shared" si="0"/>
        <v xml:space="preserve">  </v>
      </c>
      <c r="J65" s="2" t="s">
        <v>134</v>
      </c>
      <c r="K65" s="274">
        <f>+IFERROR(VLOOKUP($J65,'11 FORMULAS'!$B$51:$C$53,2,0),"")</f>
        <v>0.25</v>
      </c>
      <c r="L65" s="274" t="str">
        <f>+IFERROR(VLOOKUP($J65,'11 FORMULAS'!$B$51:$D$53,3,0),"")</f>
        <v>Probabilidad</v>
      </c>
      <c r="M65" s="275" t="s">
        <v>135</v>
      </c>
      <c r="N65" s="276">
        <f>+IFERROR(VLOOKUP($M65,'11 FORMULAS'!$B$54:$C$55,2,0),"")</f>
        <v>0.25</v>
      </c>
      <c r="O65" s="277" t="s">
        <v>147</v>
      </c>
      <c r="P65" s="277" t="s">
        <v>240</v>
      </c>
      <c r="Q65" s="277" t="s">
        <v>138</v>
      </c>
      <c r="R65" s="277" t="s">
        <v>248</v>
      </c>
      <c r="S65" s="274">
        <f t="shared" si="1"/>
        <v>0.5</v>
      </c>
      <c r="T65" s="274">
        <f>IF($L65='11 FORMULAS'!$D$51,$C$10-($C$10*$S$10),$C$10)</f>
        <v>0.12</v>
      </c>
      <c r="U65" s="274">
        <f>IF($L65='11 FORMULAS'!$D$53,$D$64-($D$64*$S$64),$D$64)</f>
        <v>0.2</v>
      </c>
      <c r="V65" s="544"/>
      <c r="W65" s="547"/>
      <c r="Y65" s="126"/>
      <c r="Z65" s="127"/>
      <c r="AA65" s="127"/>
    </row>
    <row r="66" spans="1:27" ht="29.5" customHeight="1" thickBot="1" x14ac:dyDescent="0.4">
      <c r="A66" s="529"/>
      <c r="B66" s="533"/>
      <c r="C66" s="501"/>
      <c r="D66" s="504"/>
      <c r="E66" s="214">
        <v>3</v>
      </c>
      <c r="F66" s="278"/>
      <c r="G66" s="2"/>
      <c r="H66" s="2"/>
      <c r="I66" s="163" t="str">
        <f t="shared" si="0"/>
        <v xml:space="preserve">  </v>
      </c>
      <c r="J66" s="2" t="s">
        <v>134</v>
      </c>
      <c r="K66" s="274">
        <f>+IFERROR(VLOOKUP($J66,'11 FORMULAS'!$B$51:$C$53,2,0),"")</f>
        <v>0.25</v>
      </c>
      <c r="L66" s="274" t="str">
        <f>+IFERROR(VLOOKUP($J66,'11 FORMULAS'!$B$51:$D$53,3,0),"")</f>
        <v>Probabilidad</v>
      </c>
      <c r="M66" s="275" t="s">
        <v>135</v>
      </c>
      <c r="N66" s="276">
        <f>+IFERROR(VLOOKUP($M66,'11 FORMULAS'!$B$54:$C$55,2,0),"")</f>
        <v>0.25</v>
      </c>
      <c r="O66" s="277" t="s">
        <v>147</v>
      </c>
      <c r="P66" s="277" t="s">
        <v>240</v>
      </c>
      <c r="Q66" s="277" t="s">
        <v>138</v>
      </c>
      <c r="R66" s="277" t="s">
        <v>248</v>
      </c>
      <c r="S66" s="274">
        <f t="shared" si="1"/>
        <v>0.5</v>
      </c>
      <c r="T66" s="274">
        <f>IF($L66='11 FORMULAS'!$D$51,$C$10-($C$10*$S$10),$C$10)</f>
        <v>0.12</v>
      </c>
      <c r="U66" s="274">
        <f>IF($L66='11 FORMULAS'!$D$53,$D$64-($D$64*$S$64),$D$64)</f>
        <v>0.2</v>
      </c>
      <c r="V66" s="544"/>
      <c r="W66" s="547"/>
      <c r="Y66" s="126"/>
      <c r="Z66" s="127"/>
      <c r="AA66" s="127"/>
    </row>
    <row r="67" spans="1:27" ht="29.5" customHeight="1" thickBot="1" x14ac:dyDescent="0.4">
      <c r="A67" s="529"/>
      <c r="B67" s="533"/>
      <c r="C67" s="501"/>
      <c r="D67" s="504"/>
      <c r="E67" s="214">
        <v>4</v>
      </c>
      <c r="F67" s="278"/>
      <c r="G67" s="2"/>
      <c r="H67" s="2"/>
      <c r="I67" s="163" t="str">
        <f t="shared" si="0"/>
        <v xml:space="preserve">  </v>
      </c>
      <c r="J67" s="2" t="s">
        <v>134</v>
      </c>
      <c r="K67" s="274">
        <f>+IFERROR(VLOOKUP($J67,'11 FORMULAS'!$B$51:$C$53,2,0),"")</f>
        <v>0.25</v>
      </c>
      <c r="L67" s="274" t="str">
        <f>+IFERROR(VLOOKUP($J67,'11 FORMULAS'!$B$51:$D$53,3,0),"")</f>
        <v>Probabilidad</v>
      </c>
      <c r="M67" s="275" t="s">
        <v>135</v>
      </c>
      <c r="N67" s="276">
        <f>+IFERROR(VLOOKUP($M67,'11 FORMULAS'!$B$54:$C$55,2,0),"")</f>
        <v>0.25</v>
      </c>
      <c r="O67" s="277" t="s">
        <v>147</v>
      </c>
      <c r="P67" s="277" t="s">
        <v>240</v>
      </c>
      <c r="Q67" s="277" t="s">
        <v>138</v>
      </c>
      <c r="R67" s="277" t="s">
        <v>248</v>
      </c>
      <c r="S67" s="274">
        <f t="shared" si="1"/>
        <v>0.5</v>
      </c>
      <c r="T67" s="274">
        <f>IF($L67='11 FORMULAS'!$D$51,$C$10-($C$10*$S$10),$C$10)</f>
        <v>0.12</v>
      </c>
      <c r="U67" s="274">
        <f>IF($L67='11 FORMULAS'!$D$53,$D$64-($D$64*$S$64),$D$64)</f>
        <v>0.2</v>
      </c>
      <c r="V67" s="544"/>
      <c r="W67" s="547"/>
      <c r="Y67" s="126"/>
      <c r="Z67" s="127"/>
      <c r="AA67" s="127"/>
    </row>
    <row r="68" spans="1:27" ht="29.5" customHeight="1" thickBot="1" x14ac:dyDescent="0.4">
      <c r="A68" s="529"/>
      <c r="B68" s="533"/>
      <c r="C68" s="501"/>
      <c r="D68" s="504"/>
      <c r="E68" s="214">
        <v>5</v>
      </c>
      <c r="F68" s="278"/>
      <c r="G68" s="2"/>
      <c r="H68" s="2"/>
      <c r="I68" s="163" t="str">
        <f t="shared" si="0"/>
        <v xml:space="preserve">  </v>
      </c>
      <c r="J68" s="2" t="s">
        <v>134</v>
      </c>
      <c r="K68" s="274">
        <f>+IFERROR(VLOOKUP($J68,'11 FORMULAS'!$B$51:$C$53,2,0),"")</f>
        <v>0.25</v>
      </c>
      <c r="L68" s="274" t="str">
        <f>+IFERROR(VLOOKUP($J68,'11 FORMULAS'!$B$51:$D$53,3,0),"")</f>
        <v>Probabilidad</v>
      </c>
      <c r="M68" s="275" t="s">
        <v>135</v>
      </c>
      <c r="N68" s="276">
        <f>+IFERROR(VLOOKUP($M68,'11 FORMULAS'!$B$54:$C$55,2,0),"")</f>
        <v>0.25</v>
      </c>
      <c r="O68" s="277" t="s">
        <v>147</v>
      </c>
      <c r="P68" s="277" t="s">
        <v>240</v>
      </c>
      <c r="Q68" s="277" t="s">
        <v>138</v>
      </c>
      <c r="R68" s="277" t="s">
        <v>248</v>
      </c>
      <c r="S68" s="274">
        <f t="shared" si="1"/>
        <v>0.5</v>
      </c>
      <c r="T68" s="274">
        <f>IF($L68='11 FORMULAS'!$D$51,$C$10-($C$10*$S$10),$C$10)</f>
        <v>0.12</v>
      </c>
      <c r="U68" s="274">
        <f>IF($L68='11 FORMULAS'!$D$53,$D$64-($D$64*$S$64),$D$64)</f>
        <v>0.2</v>
      </c>
      <c r="V68" s="544"/>
      <c r="W68" s="547"/>
      <c r="Y68" s="126"/>
      <c r="Z68" s="127"/>
      <c r="AA68" s="127"/>
    </row>
    <row r="69" spans="1:27" ht="29.5" customHeight="1" thickBot="1" x14ac:dyDescent="0.4">
      <c r="A69" s="530"/>
      <c r="B69" s="534"/>
      <c r="C69" s="502"/>
      <c r="D69" s="505"/>
      <c r="E69" s="279">
        <v>6</v>
      </c>
      <c r="F69" s="280"/>
      <c r="G69" s="281"/>
      <c r="H69" s="281"/>
      <c r="I69" s="163" t="str">
        <f t="shared" si="0"/>
        <v xml:space="preserve">  </v>
      </c>
      <c r="J69" s="2" t="s">
        <v>134</v>
      </c>
      <c r="K69" s="274">
        <f>+IFERROR(VLOOKUP($J69,'11 FORMULAS'!$B$51:$C$53,2,0),"")</f>
        <v>0.25</v>
      </c>
      <c r="L69" s="274" t="str">
        <f>+IFERROR(VLOOKUP($J69,'11 FORMULAS'!$B$51:$D$53,3,0),"")</f>
        <v>Probabilidad</v>
      </c>
      <c r="M69" s="275" t="s">
        <v>135</v>
      </c>
      <c r="N69" s="276">
        <f>+IFERROR(VLOOKUP($M69,'11 FORMULAS'!$B$54:$C$55,2,0),"")</f>
        <v>0.25</v>
      </c>
      <c r="O69" s="277" t="s">
        <v>147</v>
      </c>
      <c r="P69" s="277" t="s">
        <v>240</v>
      </c>
      <c r="Q69" s="277" t="s">
        <v>138</v>
      </c>
      <c r="R69" s="277" t="s">
        <v>248</v>
      </c>
      <c r="S69" s="274">
        <f t="shared" si="1"/>
        <v>0.5</v>
      </c>
      <c r="T69" s="274">
        <f>IF($L69='11 FORMULAS'!$D$51,$C$10-($C$10*$S$10),$C$10)</f>
        <v>0.12</v>
      </c>
      <c r="U69" s="274">
        <f>IF($L69='11 FORMULAS'!$D$53,$D$64-($D$64*$S$64),$D$64)</f>
        <v>0.2</v>
      </c>
      <c r="V69" s="545"/>
      <c r="W69" s="548"/>
    </row>
    <row r="70" spans="1:27" ht="29.5" customHeight="1" thickBot="1" x14ac:dyDescent="0.4">
      <c r="A70" s="527" t="str">
        <f>'2 CONTEXTO E IDENTIFICACIÓN'!A20</f>
        <v>R11 RELACIONAMIENTO INSTITUCIONAL</v>
      </c>
      <c r="B70" s="531" t="str">
        <f>+'2 CONTEXTO E IDENTIFICACIÓN'!J20</f>
        <v>Posibilidad de pérdida reputacional por uso indebido de los canales oficiales de comunicación a causa de intereses personales o políticos</v>
      </c>
      <c r="C70" s="500">
        <f>+'3 PROBABIL E IMPACTO INHERENTE'!E20</f>
        <v>0.6</v>
      </c>
      <c r="D70" s="503">
        <f>+'3 PROBABIL E IMPACTO INHERENTE'!M20</f>
        <v>0.6</v>
      </c>
      <c r="E70" s="282">
        <v>1</v>
      </c>
      <c r="F70" s="272" t="s">
        <v>447</v>
      </c>
      <c r="G70" s="273" t="s">
        <v>446</v>
      </c>
      <c r="H70" s="273"/>
      <c r="I70" s="163" t="str">
        <f t="shared" si="0"/>
        <v xml:space="preserve">Asesora de comunicaciones Implentar el Plan Estrategico de comunicaciones </v>
      </c>
      <c r="J70" s="2" t="s">
        <v>134</v>
      </c>
      <c r="K70" s="274">
        <f>+IFERROR(VLOOKUP($J70,'11 FORMULAS'!$B$51:$C$53,2,0),"")</f>
        <v>0.25</v>
      </c>
      <c r="L70" s="274" t="str">
        <f>+IFERROR(VLOOKUP($J70,'11 FORMULAS'!$B$51:$D$53,3,0),"")</f>
        <v>Probabilidad</v>
      </c>
      <c r="M70" s="275" t="s">
        <v>146</v>
      </c>
      <c r="N70" s="276">
        <f>+IFERROR(VLOOKUP($M70,'11 FORMULAS'!$B$54:$C$55,2,0),"")</f>
        <v>0.15</v>
      </c>
      <c r="O70" s="277" t="s">
        <v>136</v>
      </c>
      <c r="P70" s="277" t="s">
        <v>240</v>
      </c>
      <c r="Q70" s="277" t="s">
        <v>138</v>
      </c>
      <c r="R70" s="277" t="s">
        <v>248</v>
      </c>
      <c r="S70" s="274">
        <f t="shared" si="1"/>
        <v>0.4</v>
      </c>
      <c r="T70" s="274">
        <f>IF($L70='11 FORMULAS'!$D$51,$C$10-($C$10*$S$10),$C$10)</f>
        <v>0.12</v>
      </c>
      <c r="U70" s="274">
        <f>IF($L70='11 FORMULAS'!$D$53,$D$70-($D$70*$S$70),$D$70)</f>
        <v>0.6</v>
      </c>
      <c r="V70" s="543">
        <f>+IF(T75="","",T75)</f>
        <v>0.12</v>
      </c>
      <c r="W70" s="546">
        <f>+IF(U75="","",U75)</f>
        <v>0.6</v>
      </c>
      <c r="Y70" s="126"/>
      <c r="Z70" s="127"/>
      <c r="AA70" s="127"/>
    </row>
    <row r="71" spans="1:27" ht="29.5" customHeight="1" thickBot="1" x14ac:dyDescent="0.4">
      <c r="A71" s="528"/>
      <c r="B71" s="532"/>
      <c r="C71" s="535"/>
      <c r="D71" s="536"/>
      <c r="E71" s="214">
        <v>2</v>
      </c>
      <c r="F71" s="285"/>
      <c r="G71" s="286"/>
      <c r="H71" s="286"/>
      <c r="I71" s="163" t="str">
        <f t="shared" si="0"/>
        <v xml:space="preserve">  </v>
      </c>
      <c r="J71" s="2" t="s">
        <v>134</v>
      </c>
      <c r="K71" s="274">
        <f>+IFERROR(VLOOKUP($J71,'11 FORMULAS'!$B$51:$C$53,2,0),"")</f>
        <v>0.25</v>
      </c>
      <c r="L71" s="274" t="str">
        <f>+IFERROR(VLOOKUP($J71,'11 FORMULAS'!$B$51:$D$53,3,0),"")</f>
        <v>Probabilidad</v>
      </c>
      <c r="M71" s="275" t="s">
        <v>135</v>
      </c>
      <c r="N71" s="276">
        <f>+IFERROR(VLOOKUP($M71,'11 FORMULAS'!$B$54:$C$55,2,0),"")</f>
        <v>0.25</v>
      </c>
      <c r="O71" s="277" t="s">
        <v>147</v>
      </c>
      <c r="P71" s="277" t="s">
        <v>240</v>
      </c>
      <c r="Q71" s="277" t="s">
        <v>138</v>
      </c>
      <c r="R71" s="277" t="s">
        <v>248</v>
      </c>
      <c r="S71" s="274">
        <f t="shared" si="1"/>
        <v>0.5</v>
      </c>
      <c r="T71" s="274">
        <f>IF($L71='11 FORMULAS'!$D$51,$C$10-($C$10*$S$10),$C$10)</f>
        <v>0.12</v>
      </c>
      <c r="U71" s="274">
        <f>IF($L71='11 FORMULAS'!$D$53,$D$70-($D$70*$S$70),$D$70)</f>
        <v>0.6</v>
      </c>
      <c r="V71" s="551"/>
      <c r="W71" s="552"/>
      <c r="Y71" s="126"/>
      <c r="Z71" s="127"/>
      <c r="AA71" s="127"/>
    </row>
    <row r="72" spans="1:27" ht="29.5" customHeight="1" thickBot="1" x14ac:dyDescent="0.4">
      <c r="A72" s="528"/>
      <c r="B72" s="532"/>
      <c r="C72" s="535"/>
      <c r="D72" s="536"/>
      <c r="E72" s="214">
        <v>3</v>
      </c>
      <c r="F72" s="285"/>
      <c r="G72" s="286"/>
      <c r="H72" s="286"/>
      <c r="I72" s="163" t="str">
        <f t="shared" si="0"/>
        <v xml:space="preserve">  </v>
      </c>
      <c r="J72" s="2" t="s">
        <v>134</v>
      </c>
      <c r="K72" s="274">
        <f>+IFERROR(VLOOKUP($J72,'11 FORMULAS'!$B$51:$C$53,2,0),"")</f>
        <v>0.25</v>
      </c>
      <c r="L72" s="274" t="str">
        <f>+IFERROR(VLOOKUP($J72,'11 FORMULAS'!$B$51:$D$53,3,0),"")</f>
        <v>Probabilidad</v>
      </c>
      <c r="M72" s="275" t="s">
        <v>135</v>
      </c>
      <c r="N72" s="276">
        <f>+IFERROR(VLOOKUP($M72,'11 FORMULAS'!$B$54:$C$55,2,0),"")</f>
        <v>0.25</v>
      </c>
      <c r="O72" s="277" t="s">
        <v>147</v>
      </c>
      <c r="P72" s="277" t="s">
        <v>240</v>
      </c>
      <c r="Q72" s="277" t="s">
        <v>138</v>
      </c>
      <c r="R72" s="277" t="s">
        <v>248</v>
      </c>
      <c r="S72" s="274">
        <f t="shared" si="1"/>
        <v>0.5</v>
      </c>
      <c r="T72" s="274">
        <f>IF($L72='11 FORMULAS'!$D$51,$C$10-($C$10*$S$10),$C$10)</f>
        <v>0.12</v>
      </c>
      <c r="U72" s="274">
        <f>IF($L72='11 FORMULAS'!$D$53,$D$70-($D$70*$S$70),$D$70)</f>
        <v>0.6</v>
      </c>
      <c r="V72" s="551"/>
      <c r="W72" s="552"/>
      <c r="Y72" s="126"/>
      <c r="Z72" s="127"/>
      <c r="AA72" s="127"/>
    </row>
    <row r="73" spans="1:27" ht="29.5" customHeight="1" thickBot="1" x14ac:dyDescent="0.4">
      <c r="A73" s="529"/>
      <c r="B73" s="533"/>
      <c r="C73" s="501"/>
      <c r="D73" s="504"/>
      <c r="E73" s="214">
        <v>4</v>
      </c>
      <c r="F73" s="278"/>
      <c r="G73" s="2"/>
      <c r="H73" s="2"/>
      <c r="I73" s="163" t="str">
        <f t="shared" si="0"/>
        <v xml:space="preserve">  </v>
      </c>
      <c r="J73" s="2" t="s">
        <v>134</v>
      </c>
      <c r="K73" s="274">
        <f>+IFERROR(VLOOKUP($J73,'11 FORMULAS'!$B$51:$C$53,2,0),"")</f>
        <v>0.25</v>
      </c>
      <c r="L73" s="274" t="str">
        <f>+IFERROR(VLOOKUP($J73,'11 FORMULAS'!$B$51:$D$53,3,0),"")</f>
        <v>Probabilidad</v>
      </c>
      <c r="M73" s="275" t="s">
        <v>135</v>
      </c>
      <c r="N73" s="276">
        <f>+IFERROR(VLOOKUP($M73,'11 FORMULAS'!$B$54:$C$55,2,0),"")</f>
        <v>0.25</v>
      </c>
      <c r="O73" s="277" t="s">
        <v>147</v>
      </c>
      <c r="P73" s="277" t="s">
        <v>240</v>
      </c>
      <c r="Q73" s="277" t="s">
        <v>138</v>
      </c>
      <c r="R73" s="277" t="s">
        <v>248</v>
      </c>
      <c r="S73" s="274">
        <f t="shared" si="1"/>
        <v>0.5</v>
      </c>
      <c r="T73" s="274">
        <f>IF($L73='11 FORMULAS'!$D$51,$C$10-($C$10*$S$10),$C$10)</f>
        <v>0.12</v>
      </c>
      <c r="U73" s="274">
        <f>IF($L73='11 FORMULAS'!$D$53,$D$70-($D$70*$S$70),$D$70)</f>
        <v>0.6</v>
      </c>
      <c r="V73" s="544"/>
      <c r="W73" s="547"/>
      <c r="Y73" s="126"/>
      <c r="Z73" s="127"/>
      <c r="AA73" s="127"/>
    </row>
    <row r="74" spans="1:27" ht="29.5" customHeight="1" thickBot="1" x14ac:dyDescent="0.4">
      <c r="A74" s="529"/>
      <c r="B74" s="533"/>
      <c r="C74" s="501"/>
      <c r="D74" s="504"/>
      <c r="E74" s="214">
        <v>5</v>
      </c>
      <c r="F74" s="278"/>
      <c r="G74" s="2"/>
      <c r="H74" s="2"/>
      <c r="I74" s="163" t="str">
        <f t="shared" ref="I74:I129" si="2">+CONCATENATE(F74," ",G74," ",H74)</f>
        <v xml:space="preserve">  </v>
      </c>
      <c r="J74" s="2" t="s">
        <v>134</v>
      </c>
      <c r="K74" s="274">
        <f>+IFERROR(VLOOKUP($J74,'11 FORMULAS'!$B$51:$C$53,2,0),"")</f>
        <v>0.25</v>
      </c>
      <c r="L74" s="274" t="str">
        <f>+IFERROR(VLOOKUP($J74,'11 FORMULAS'!$B$51:$D$53,3,0),"")</f>
        <v>Probabilidad</v>
      </c>
      <c r="M74" s="275" t="s">
        <v>135</v>
      </c>
      <c r="N74" s="276">
        <f>+IFERROR(VLOOKUP($M74,'11 FORMULAS'!$B$54:$C$55,2,0),"")</f>
        <v>0.25</v>
      </c>
      <c r="O74" s="277" t="s">
        <v>147</v>
      </c>
      <c r="P74" s="277" t="s">
        <v>240</v>
      </c>
      <c r="Q74" s="277" t="s">
        <v>138</v>
      </c>
      <c r="R74" s="277" t="s">
        <v>248</v>
      </c>
      <c r="S74" s="274">
        <f t="shared" si="1"/>
        <v>0.5</v>
      </c>
      <c r="T74" s="274">
        <f>IF($L74='11 FORMULAS'!$D$51,$C$10-($C$10*$S$10),$C$10)</f>
        <v>0.12</v>
      </c>
      <c r="U74" s="274">
        <f>IF($L74='11 FORMULAS'!$D$53,$D$70-($D$70*$S$70),$D$70)</f>
        <v>0.6</v>
      </c>
      <c r="V74" s="544"/>
      <c r="W74" s="547"/>
      <c r="Y74" s="126"/>
      <c r="Z74" s="127"/>
      <c r="AA74" s="127"/>
    </row>
    <row r="75" spans="1:27" ht="29.5" customHeight="1" thickBot="1" x14ac:dyDescent="0.4">
      <c r="A75" s="530"/>
      <c r="B75" s="534"/>
      <c r="C75" s="502"/>
      <c r="D75" s="505"/>
      <c r="E75" s="279">
        <v>6</v>
      </c>
      <c r="F75" s="280"/>
      <c r="G75" s="281"/>
      <c r="H75" s="281"/>
      <c r="I75" s="163" t="str">
        <f t="shared" si="2"/>
        <v xml:space="preserve">  </v>
      </c>
      <c r="J75" s="2" t="s">
        <v>134</v>
      </c>
      <c r="K75" s="274">
        <f>+IFERROR(VLOOKUP($J75,'11 FORMULAS'!$B$51:$C$53,2,0),"")</f>
        <v>0.25</v>
      </c>
      <c r="L75" s="274" t="str">
        <f>+IFERROR(VLOOKUP($J75,'11 FORMULAS'!$B$51:$D$53,3,0),"")</f>
        <v>Probabilidad</v>
      </c>
      <c r="M75" s="275" t="s">
        <v>135</v>
      </c>
      <c r="N75" s="276">
        <f>+IFERROR(VLOOKUP($M75,'11 FORMULAS'!$B$54:$C$55,2,0),"")</f>
        <v>0.25</v>
      </c>
      <c r="O75" s="277" t="s">
        <v>147</v>
      </c>
      <c r="P75" s="277" t="s">
        <v>240</v>
      </c>
      <c r="Q75" s="277" t="s">
        <v>138</v>
      </c>
      <c r="R75" s="277" t="s">
        <v>248</v>
      </c>
      <c r="S75" s="274">
        <f t="shared" ref="S75:S129" si="3">+IFERROR($K75+$N75,"")</f>
        <v>0.5</v>
      </c>
      <c r="T75" s="274">
        <f>IF($L75='11 FORMULAS'!$D$51,$C$10-($C$10*$S$10),$C$10)</f>
        <v>0.12</v>
      </c>
      <c r="U75" s="274">
        <f>IF($L75='11 FORMULAS'!$D$53,$D$70-($D$70*$S$70),$D$70)</f>
        <v>0.6</v>
      </c>
      <c r="V75" s="545"/>
      <c r="W75" s="548"/>
    </row>
    <row r="76" spans="1:27" ht="29.5" customHeight="1" thickBot="1" x14ac:dyDescent="0.4">
      <c r="A76" s="527" t="str">
        <f>'2 CONTEXTO E IDENTIFICACIÓN'!A21</f>
        <v>R12 RELACIONAMIENTO INSTITUCIONAL</v>
      </c>
      <c r="B76" s="531" t="str">
        <f>+'2 CONTEXTO E IDENTIFICACIÓN'!J21</f>
        <v>Posibilidad de afectación reputacional porla difusión de información inexacta o errónea a causa de  a datos desactualizados y/o que no fueron verificados</v>
      </c>
      <c r="C76" s="500">
        <f>+'3 PROBABIL E IMPACTO INHERENTE'!E21</f>
        <v>0.6</v>
      </c>
      <c r="D76" s="503">
        <f>+'3 PROBABIL E IMPACTO INHERENTE'!M21</f>
        <v>0.6</v>
      </c>
      <c r="E76" s="282">
        <v>1</v>
      </c>
      <c r="F76" s="272" t="s">
        <v>447</v>
      </c>
      <c r="G76" s="273" t="s">
        <v>452</v>
      </c>
      <c r="H76" s="273"/>
      <c r="I76" s="163" t="str">
        <f t="shared" si="2"/>
        <v xml:space="preserve">Asesora de comunicaciones Implementa el manual de comunicación de crisis </v>
      </c>
      <c r="J76" s="2" t="s">
        <v>134</v>
      </c>
      <c r="K76" s="274">
        <f>+IFERROR(VLOOKUP($J76,'11 FORMULAS'!$B$51:$C$53,2,0),"")</f>
        <v>0.25</v>
      </c>
      <c r="L76" s="274" t="str">
        <f>+IFERROR(VLOOKUP($J76,'11 FORMULAS'!$B$51:$D$53,3,0),"")</f>
        <v>Probabilidad</v>
      </c>
      <c r="M76" s="275" t="s">
        <v>146</v>
      </c>
      <c r="N76" s="276">
        <f>+IFERROR(VLOOKUP($M76,'11 FORMULAS'!$B$54:$C$55,2,0),"")</f>
        <v>0.15</v>
      </c>
      <c r="O76" s="277" t="s">
        <v>136</v>
      </c>
      <c r="P76" s="277" t="s">
        <v>240</v>
      </c>
      <c r="Q76" s="277" t="s">
        <v>138</v>
      </c>
      <c r="R76" s="277" t="s">
        <v>248</v>
      </c>
      <c r="S76" s="274">
        <f t="shared" si="3"/>
        <v>0.4</v>
      </c>
      <c r="T76" s="274">
        <f>IF($L76='11 FORMULAS'!$D$51,$C$10-($C$10*$S$10),$C$10)</f>
        <v>0.12</v>
      </c>
      <c r="U76" s="274">
        <f>IF($L76='11 FORMULAS'!$D$53,$D$76-($D$76*$S$76),$D$76)</f>
        <v>0.6</v>
      </c>
      <c r="V76" s="543">
        <f>+IF(T81="","",T81)</f>
        <v>0.12</v>
      </c>
      <c r="W76" s="546">
        <f>+IF(U81="","",U81)</f>
        <v>0.6</v>
      </c>
      <c r="Y76" s="126"/>
      <c r="Z76" s="127"/>
      <c r="AA76" s="127"/>
    </row>
    <row r="77" spans="1:27" ht="29.5" customHeight="1" thickBot="1" x14ac:dyDescent="0.4">
      <c r="A77" s="529"/>
      <c r="B77" s="533"/>
      <c r="C77" s="501"/>
      <c r="D77" s="504"/>
      <c r="E77" s="214">
        <v>2</v>
      </c>
      <c r="F77" s="278"/>
      <c r="G77" s="2"/>
      <c r="H77" s="2"/>
      <c r="I77" s="163" t="str">
        <f t="shared" si="2"/>
        <v xml:space="preserve">  </v>
      </c>
      <c r="J77" s="2" t="s">
        <v>134</v>
      </c>
      <c r="K77" s="274">
        <f>+IFERROR(VLOOKUP($J77,'11 FORMULAS'!$B$51:$C$53,2,0),"")</f>
        <v>0.25</v>
      </c>
      <c r="L77" s="274" t="str">
        <f>+IFERROR(VLOOKUP($J77,'11 FORMULAS'!$B$51:$D$53,3,0),"")</f>
        <v>Probabilidad</v>
      </c>
      <c r="M77" s="275" t="s">
        <v>135</v>
      </c>
      <c r="N77" s="276">
        <f>+IFERROR(VLOOKUP($M77,'11 FORMULAS'!$B$54:$C$55,2,0),"")</f>
        <v>0.25</v>
      </c>
      <c r="O77" s="277" t="s">
        <v>147</v>
      </c>
      <c r="P77" s="277" t="s">
        <v>240</v>
      </c>
      <c r="Q77" s="277" t="s">
        <v>138</v>
      </c>
      <c r="R77" s="277" t="s">
        <v>248</v>
      </c>
      <c r="S77" s="274">
        <f t="shared" si="3"/>
        <v>0.5</v>
      </c>
      <c r="T77" s="274">
        <f>IF($L77='11 FORMULAS'!$D$51,$C$10-($C$10*$S$10),$C$10)</f>
        <v>0.12</v>
      </c>
      <c r="U77" s="274">
        <f>IF($L77='11 FORMULAS'!$D$53,$D$76-($D$76*$S$76),$D$76)</f>
        <v>0.6</v>
      </c>
      <c r="V77" s="544"/>
      <c r="W77" s="547"/>
      <c r="Y77" s="126"/>
      <c r="Z77" s="127"/>
      <c r="AA77" s="127"/>
    </row>
    <row r="78" spans="1:27" ht="29.5" customHeight="1" thickBot="1" x14ac:dyDescent="0.4">
      <c r="A78" s="529"/>
      <c r="B78" s="533"/>
      <c r="C78" s="501"/>
      <c r="D78" s="504"/>
      <c r="E78" s="214">
        <v>3</v>
      </c>
      <c r="F78" s="278"/>
      <c r="G78" s="2"/>
      <c r="H78" s="2"/>
      <c r="I78" s="163" t="str">
        <f t="shared" si="2"/>
        <v xml:space="preserve">  </v>
      </c>
      <c r="J78" s="2" t="s">
        <v>134</v>
      </c>
      <c r="K78" s="274">
        <f>+IFERROR(VLOOKUP($J78,'11 FORMULAS'!$B$51:$C$53,2,0),"")</f>
        <v>0.25</v>
      </c>
      <c r="L78" s="274" t="str">
        <f>+IFERROR(VLOOKUP($J78,'11 FORMULAS'!$B$51:$D$53,3,0),"")</f>
        <v>Probabilidad</v>
      </c>
      <c r="M78" s="275" t="s">
        <v>135</v>
      </c>
      <c r="N78" s="276">
        <f>+IFERROR(VLOOKUP($M78,'11 FORMULAS'!$B$54:$C$55,2,0),"")</f>
        <v>0.25</v>
      </c>
      <c r="O78" s="277" t="s">
        <v>147</v>
      </c>
      <c r="P78" s="277" t="s">
        <v>240</v>
      </c>
      <c r="Q78" s="277" t="s">
        <v>138</v>
      </c>
      <c r="R78" s="277" t="s">
        <v>248</v>
      </c>
      <c r="S78" s="274">
        <f t="shared" si="3"/>
        <v>0.5</v>
      </c>
      <c r="T78" s="274">
        <f>IF($L78='11 FORMULAS'!$D$51,$C$10-($C$10*$S$10),$C$10)</f>
        <v>0.12</v>
      </c>
      <c r="U78" s="274">
        <f>IF($L78='11 FORMULAS'!$D$53,$D$76-($D$76*$S$76),$D$76)</f>
        <v>0.6</v>
      </c>
      <c r="V78" s="544"/>
      <c r="W78" s="547"/>
      <c r="Y78" s="126"/>
      <c r="Z78" s="127"/>
      <c r="AA78" s="127"/>
    </row>
    <row r="79" spans="1:27" ht="29.5" customHeight="1" thickBot="1" x14ac:dyDescent="0.4">
      <c r="A79" s="529"/>
      <c r="B79" s="533"/>
      <c r="C79" s="501"/>
      <c r="D79" s="504"/>
      <c r="E79" s="214">
        <v>4</v>
      </c>
      <c r="F79" s="278"/>
      <c r="G79" s="2"/>
      <c r="H79" s="2"/>
      <c r="I79" s="163" t="str">
        <f t="shared" si="2"/>
        <v xml:space="preserve">  </v>
      </c>
      <c r="J79" s="2" t="s">
        <v>134</v>
      </c>
      <c r="K79" s="274">
        <f>+IFERROR(VLOOKUP($J79,'11 FORMULAS'!$B$51:$C$53,2,0),"")</f>
        <v>0.25</v>
      </c>
      <c r="L79" s="274" t="str">
        <f>+IFERROR(VLOOKUP($J79,'11 FORMULAS'!$B$51:$D$53,3,0),"")</f>
        <v>Probabilidad</v>
      </c>
      <c r="M79" s="275" t="s">
        <v>135</v>
      </c>
      <c r="N79" s="276">
        <f>+IFERROR(VLOOKUP($M79,'11 FORMULAS'!$B$54:$C$55,2,0),"")</f>
        <v>0.25</v>
      </c>
      <c r="O79" s="277" t="s">
        <v>147</v>
      </c>
      <c r="P79" s="277" t="s">
        <v>240</v>
      </c>
      <c r="Q79" s="277" t="s">
        <v>138</v>
      </c>
      <c r="R79" s="277" t="s">
        <v>248</v>
      </c>
      <c r="S79" s="274">
        <f t="shared" si="3"/>
        <v>0.5</v>
      </c>
      <c r="T79" s="274">
        <f>IF($L79='11 FORMULAS'!$D$51,$C$10-($C$10*$S$10),$C$10)</f>
        <v>0.12</v>
      </c>
      <c r="U79" s="274">
        <f>IF($L79='11 FORMULAS'!$D$53,$D$76-($D$76*$S$76),$D$76)</f>
        <v>0.6</v>
      </c>
      <c r="V79" s="544"/>
      <c r="W79" s="547"/>
      <c r="Y79" s="126"/>
      <c r="Z79" s="127"/>
      <c r="AA79" s="127"/>
    </row>
    <row r="80" spans="1:27" ht="29.5" customHeight="1" thickBot="1" x14ac:dyDescent="0.4">
      <c r="A80" s="529"/>
      <c r="B80" s="533"/>
      <c r="C80" s="501"/>
      <c r="D80" s="504"/>
      <c r="E80" s="214">
        <v>5</v>
      </c>
      <c r="F80" s="278"/>
      <c r="G80" s="2"/>
      <c r="H80" s="2"/>
      <c r="I80" s="163" t="str">
        <f t="shared" si="2"/>
        <v xml:space="preserve">  </v>
      </c>
      <c r="J80" s="2" t="s">
        <v>134</v>
      </c>
      <c r="K80" s="274">
        <f>+IFERROR(VLOOKUP($J80,'11 FORMULAS'!$B$51:$C$53,2,0),"")</f>
        <v>0.25</v>
      </c>
      <c r="L80" s="274" t="str">
        <f>+IFERROR(VLOOKUP($J80,'11 FORMULAS'!$B$51:$D$53,3,0),"")</f>
        <v>Probabilidad</v>
      </c>
      <c r="M80" s="275" t="s">
        <v>135</v>
      </c>
      <c r="N80" s="276">
        <f>+IFERROR(VLOOKUP($M80,'11 FORMULAS'!$B$54:$C$55,2,0),"")</f>
        <v>0.25</v>
      </c>
      <c r="O80" s="277" t="s">
        <v>147</v>
      </c>
      <c r="P80" s="277" t="s">
        <v>240</v>
      </c>
      <c r="Q80" s="277" t="s">
        <v>138</v>
      </c>
      <c r="R80" s="277" t="s">
        <v>248</v>
      </c>
      <c r="S80" s="274">
        <f t="shared" si="3"/>
        <v>0.5</v>
      </c>
      <c r="T80" s="274">
        <f>IF($L80='11 FORMULAS'!$D$51,$C$10-($C$10*$S$10),$C$10)</f>
        <v>0.12</v>
      </c>
      <c r="U80" s="274">
        <f>IF($L80='11 FORMULAS'!$D$53,$D$76-($D$76*$S$76),$D$76)</f>
        <v>0.6</v>
      </c>
      <c r="V80" s="544"/>
      <c r="W80" s="547"/>
      <c r="Y80" s="126"/>
      <c r="Z80" s="127"/>
      <c r="AA80" s="127"/>
    </row>
    <row r="81" spans="1:27" ht="29.5" customHeight="1" thickBot="1" x14ac:dyDescent="0.4">
      <c r="A81" s="530"/>
      <c r="B81" s="534"/>
      <c r="C81" s="502"/>
      <c r="D81" s="505"/>
      <c r="E81" s="279">
        <v>6</v>
      </c>
      <c r="F81" s="280"/>
      <c r="G81" s="281"/>
      <c r="H81" s="281"/>
      <c r="I81" s="163" t="str">
        <f t="shared" si="2"/>
        <v xml:space="preserve">  </v>
      </c>
      <c r="J81" s="2" t="s">
        <v>134</v>
      </c>
      <c r="K81" s="274">
        <f>+IFERROR(VLOOKUP($J81,'11 FORMULAS'!$B$51:$C$53,2,0),"")</f>
        <v>0.25</v>
      </c>
      <c r="L81" s="274" t="str">
        <f>+IFERROR(VLOOKUP($J81,'11 FORMULAS'!$B$51:$D$53,3,0),"")</f>
        <v>Probabilidad</v>
      </c>
      <c r="M81" s="275" t="s">
        <v>135</v>
      </c>
      <c r="N81" s="276">
        <f>+IFERROR(VLOOKUP($M81,'11 FORMULAS'!$B$54:$C$55,2,0),"")</f>
        <v>0.25</v>
      </c>
      <c r="O81" s="277" t="s">
        <v>147</v>
      </c>
      <c r="P81" s="277" t="s">
        <v>240</v>
      </c>
      <c r="Q81" s="277" t="s">
        <v>138</v>
      </c>
      <c r="R81" s="277" t="s">
        <v>248</v>
      </c>
      <c r="S81" s="274">
        <f t="shared" si="3"/>
        <v>0.5</v>
      </c>
      <c r="T81" s="274">
        <f>IF($L81='11 FORMULAS'!$D$51,$C$10-($C$10*$S$10),$C$10)</f>
        <v>0.12</v>
      </c>
      <c r="U81" s="274">
        <f>IF($L81='11 FORMULAS'!$D$53,$D$76-($D$76*$S$76),$D$76)</f>
        <v>0.6</v>
      </c>
      <c r="V81" s="545"/>
      <c r="W81" s="548"/>
    </row>
    <row r="82" spans="1:27" ht="29.5" customHeight="1" thickBot="1" x14ac:dyDescent="0.4">
      <c r="A82" s="527" t="str">
        <f>'2 CONTEXTO E IDENTIFICACIÓN'!A22</f>
        <v xml:space="preserve">R13 RELACIONAMIENTO INSTITUCIONAL </v>
      </c>
      <c r="B82" s="531" t="str">
        <f>+'2 CONTEXTO E IDENTIFICACIÓN'!J22</f>
        <v>Posibilidad de afectación reputacional porpérdida reputacional por el hackeo de las redes sociales y portal web oficial de la entidad a causa de al acceso de los controles de credenciales por parte de usuarios no autorizados</v>
      </c>
      <c r="C82" s="500">
        <f>+'3 PROBABIL E IMPACTO INHERENTE'!E22</f>
        <v>0.6</v>
      </c>
      <c r="D82" s="503">
        <f>+'3 PROBABIL E IMPACTO INHERENTE'!M22</f>
        <v>0.6</v>
      </c>
      <c r="E82" s="282">
        <v>1</v>
      </c>
      <c r="F82" s="272" t="s">
        <v>447</v>
      </c>
      <c r="G82" s="273" t="s">
        <v>446</v>
      </c>
      <c r="H82" s="273"/>
      <c r="I82" s="163" t="str">
        <f t="shared" si="2"/>
        <v xml:space="preserve">Asesora de comunicaciones Implentar el Plan Estrategico de comunicaciones </v>
      </c>
      <c r="J82" s="2" t="s">
        <v>134</v>
      </c>
      <c r="K82" s="274">
        <f>+IFERROR(VLOOKUP($J82,'11 FORMULAS'!$B$51:$C$53,2,0),"")</f>
        <v>0.25</v>
      </c>
      <c r="L82" s="274" t="str">
        <f>+IFERROR(VLOOKUP($J82,'11 FORMULAS'!$B$51:$D$53,3,0),"")</f>
        <v>Probabilidad</v>
      </c>
      <c r="M82" s="275" t="s">
        <v>135</v>
      </c>
      <c r="N82" s="276">
        <f>+IFERROR(VLOOKUP($M82,'11 FORMULAS'!$B$54:$C$55,2,0),"")</f>
        <v>0.25</v>
      </c>
      <c r="O82" s="277" t="s">
        <v>147</v>
      </c>
      <c r="P82" s="277" t="s">
        <v>240</v>
      </c>
      <c r="Q82" s="277" t="s">
        <v>138</v>
      </c>
      <c r="R82" s="277" t="s">
        <v>248</v>
      </c>
      <c r="S82" s="274">
        <f t="shared" si="3"/>
        <v>0.5</v>
      </c>
      <c r="T82" s="274">
        <f>IF($L82='11 FORMULAS'!$D$51,$C$10-($C$10*$S$10),$C$10)</f>
        <v>0.12</v>
      </c>
      <c r="U82" s="274">
        <f>IF($L82='11 FORMULAS'!$D$53,$D$82-($D$82*$S$82),$D$82)</f>
        <v>0.6</v>
      </c>
      <c r="V82" s="543">
        <f>+IF(T87="","",T87)</f>
        <v>0.12</v>
      </c>
      <c r="W82" s="546">
        <f>+IF(U87="","",U87)</f>
        <v>0.6</v>
      </c>
      <c r="Y82" s="126"/>
      <c r="Z82" s="127"/>
      <c r="AA82" s="127"/>
    </row>
    <row r="83" spans="1:27" ht="29.5" customHeight="1" thickBot="1" x14ac:dyDescent="0.4">
      <c r="A83" s="529"/>
      <c r="B83" s="533"/>
      <c r="C83" s="501"/>
      <c r="D83" s="504"/>
      <c r="E83" s="214">
        <v>2</v>
      </c>
      <c r="F83" s="278"/>
      <c r="G83" s="2"/>
      <c r="H83" s="2"/>
      <c r="I83" s="163" t="str">
        <f t="shared" si="2"/>
        <v xml:space="preserve">  </v>
      </c>
      <c r="J83" s="2" t="s">
        <v>134</v>
      </c>
      <c r="K83" s="274">
        <f>+IFERROR(VLOOKUP($J83,'11 FORMULAS'!$B$51:$C$53,2,0),"")</f>
        <v>0.25</v>
      </c>
      <c r="L83" s="274" t="str">
        <f>+IFERROR(VLOOKUP($J83,'11 FORMULAS'!$B$51:$D$53,3,0),"")</f>
        <v>Probabilidad</v>
      </c>
      <c r="M83" s="275" t="s">
        <v>135</v>
      </c>
      <c r="N83" s="276">
        <f>+IFERROR(VLOOKUP($M83,'11 FORMULAS'!$B$54:$C$55,2,0),"")</f>
        <v>0.25</v>
      </c>
      <c r="O83" s="277" t="s">
        <v>147</v>
      </c>
      <c r="P83" s="277" t="s">
        <v>240</v>
      </c>
      <c r="Q83" s="277" t="s">
        <v>138</v>
      </c>
      <c r="R83" s="277" t="s">
        <v>248</v>
      </c>
      <c r="S83" s="274">
        <f t="shared" si="3"/>
        <v>0.5</v>
      </c>
      <c r="T83" s="274">
        <f>IF($L83='11 FORMULAS'!$D$51,$C$10-($C$10*$S$10),$C$10)</f>
        <v>0.12</v>
      </c>
      <c r="U83" s="274">
        <f>IF($L83='11 FORMULAS'!$D$53,$D$82-($D$82*$S$82),$D$82)</f>
        <v>0.6</v>
      </c>
      <c r="V83" s="544"/>
      <c r="W83" s="547"/>
      <c r="Y83" s="126"/>
      <c r="Z83" s="127"/>
      <c r="AA83" s="127"/>
    </row>
    <row r="84" spans="1:27" ht="29.5" customHeight="1" thickBot="1" x14ac:dyDescent="0.4">
      <c r="A84" s="529"/>
      <c r="B84" s="533"/>
      <c r="C84" s="501"/>
      <c r="D84" s="504"/>
      <c r="E84" s="214">
        <v>3</v>
      </c>
      <c r="F84" s="278"/>
      <c r="G84" s="2"/>
      <c r="H84" s="2"/>
      <c r="I84" s="163" t="str">
        <f t="shared" si="2"/>
        <v xml:space="preserve">  </v>
      </c>
      <c r="J84" s="2" t="s">
        <v>134</v>
      </c>
      <c r="K84" s="274">
        <f>+IFERROR(VLOOKUP($J84,'11 FORMULAS'!$B$51:$C$53,2,0),"")</f>
        <v>0.25</v>
      </c>
      <c r="L84" s="274" t="str">
        <f>+IFERROR(VLOOKUP($J84,'11 FORMULAS'!$B$51:$D$53,3,0),"")</f>
        <v>Probabilidad</v>
      </c>
      <c r="M84" s="275" t="s">
        <v>135</v>
      </c>
      <c r="N84" s="276">
        <f>+IFERROR(VLOOKUP($M84,'11 FORMULAS'!$B$54:$C$55,2,0),"")</f>
        <v>0.25</v>
      </c>
      <c r="O84" s="277" t="s">
        <v>147</v>
      </c>
      <c r="P84" s="277" t="s">
        <v>240</v>
      </c>
      <c r="Q84" s="277" t="s">
        <v>138</v>
      </c>
      <c r="R84" s="277" t="s">
        <v>248</v>
      </c>
      <c r="S84" s="274">
        <f t="shared" si="3"/>
        <v>0.5</v>
      </c>
      <c r="T84" s="274">
        <f>IF($L84='11 FORMULAS'!$D$51,$C$10-($C$10*$S$10),$C$10)</f>
        <v>0.12</v>
      </c>
      <c r="U84" s="274">
        <f>IF($L84='11 FORMULAS'!$D$53,$D$82-($D$82*$S$82),$D$82)</f>
        <v>0.6</v>
      </c>
      <c r="V84" s="544"/>
      <c r="W84" s="547"/>
      <c r="Y84" s="126"/>
      <c r="Z84" s="127"/>
      <c r="AA84" s="127"/>
    </row>
    <row r="85" spans="1:27" ht="29.5" customHeight="1" thickBot="1" x14ac:dyDescent="0.4">
      <c r="A85" s="529"/>
      <c r="B85" s="533"/>
      <c r="C85" s="501"/>
      <c r="D85" s="504"/>
      <c r="E85" s="214">
        <v>4</v>
      </c>
      <c r="F85" s="278"/>
      <c r="G85" s="2"/>
      <c r="H85" s="2"/>
      <c r="I85" s="163" t="str">
        <f t="shared" si="2"/>
        <v xml:space="preserve">  </v>
      </c>
      <c r="J85" s="2" t="s">
        <v>134</v>
      </c>
      <c r="K85" s="274">
        <f>+IFERROR(VLOOKUP($J85,'11 FORMULAS'!$B$51:$C$53,2,0),"")</f>
        <v>0.25</v>
      </c>
      <c r="L85" s="274" t="str">
        <f>+IFERROR(VLOOKUP($J85,'11 FORMULAS'!$B$51:$D$53,3,0),"")</f>
        <v>Probabilidad</v>
      </c>
      <c r="M85" s="275" t="s">
        <v>135</v>
      </c>
      <c r="N85" s="276">
        <f>+IFERROR(VLOOKUP($M85,'11 FORMULAS'!$B$54:$C$55,2,0),"")</f>
        <v>0.25</v>
      </c>
      <c r="O85" s="277" t="s">
        <v>147</v>
      </c>
      <c r="P85" s="277" t="s">
        <v>240</v>
      </c>
      <c r="Q85" s="277" t="s">
        <v>138</v>
      </c>
      <c r="R85" s="277" t="s">
        <v>248</v>
      </c>
      <c r="S85" s="274">
        <f t="shared" si="3"/>
        <v>0.5</v>
      </c>
      <c r="T85" s="274">
        <f>IF($L85='11 FORMULAS'!$D$51,$C$10-($C$10*$S$10),$C$10)</f>
        <v>0.12</v>
      </c>
      <c r="U85" s="274">
        <f>IF($L85='11 FORMULAS'!$D$53,$D$82-($D$82*$S$82),$D$82)</f>
        <v>0.6</v>
      </c>
      <c r="V85" s="544"/>
      <c r="W85" s="547"/>
      <c r="Y85" s="126"/>
      <c r="Z85" s="127"/>
      <c r="AA85" s="127"/>
    </row>
    <row r="86" spans="1:27" ht="29.5" customHeight="1" thickBot="1" x14ac:dyDescent="0.4">
      <c r="A86" s="529"/>
      <c r="B86" s="533"/>
      <c r="C86" s="501"/>
      <c r="D86" s="504"/>
      <c r="E86" s="214">
        <v>5</v>
      </c>
      <c r="F86" s="278"/>
      <c r="G86" s="2"/>
      <c r="H86" s="2"/>
      <c r="I86" s="163" t="str">
        <f t="shared" si="2"/>
        <v xml:space="preserve">  </v>
      </c>
      <c r="J86" s="2" t="s">
        <v>134</v>
      </c>
      <c r="K86" s="274">
        <f>+IFERROR(VLOOKUP($J86,'11 FORMULAS'!$B$51:$C$53,2,0),"")</f>
        <v>0.25</v>
      </c>
      <c r="L86" s="274" t="str">
        <f>+IFERROR(VLOOKUP($J86,'11 FORMULAS'!$B$51:$D$53,3,0),"")</f>
        <v>Probabilidad</v>
      </c>
      <c r="M86" s="275" t="s">
        <v>135</v>
      </c>
      <c r="N86" s="276">
        <f>+IFERROR(VLOOKUP($M86,'11 FORMULAS'!$B$54:$C$55,2,0),"")</f>
        <v>0.25</v>
      </c>
      <c r="O86" s="277" t="s">
        <v>147</v>
      </c>
      <c r="P86" s="277" t="s">
        <v>240</v>
      </c>
      <c r="Q86" s="277" t="s">
        <v>138</v>
      </c>
      <c r="R86" s="277" t="s">
        <v>248</v>
      </c>
      <c r="S86" s="274">
        <f t="shared" si="3"/>
        <v>0.5</v>
      </c>
      <c r="T86" s="274">
        <f>IF($L86='11 FORMULAS'!$D$51,$C$10-($C$10*$S$10),$C$10)</f>
        <v>0.12</v>
      </c>
      <c r="U86" s="274">
        <f>IF($L86='11 FORMULAS'!$D$53,$D$82-($D$82*$S$82),$D$82)</f>
        <v>0.6</v>
      </c>
      <c r="V86" s="544"/>
      <c r="W86" s="547"/>
      <c r="Y86" s="126"/>
      <c r="Z86" s="127"/>
      <c r="AA86" s="127"/>
    </row>
    <row r="87" spans="1:27" ht="29.5" customHeight="1" thickBot="1" x14ac:dyDescent="0.4">
      <c r="A87" s="530"/>
      <c r="B87" s="534"/>
      <c r="C87" s="502"/>
      <c r="D87" s="505"/>
      <c r="E87" s="279">
        <v>6</v>
      </c>
      <c r="F87" s="280"/>
      <c r="G87" s="281"/>
      <c r="H87" s="281"/>
      <c r="I87" s="163" t="str">
        <f t="shared" si="2"/>
        <v xml:space="preserve">  </v>
      </c>
      <c r="J87" s="2" t="s">
        <v>134</v>
      </c>
      <c r="K87" s="274">
        <f>+IFERROR(VLOOKUP($J87,'11 FORMULAS'!$B$51:$C$53,2,0),"")</f>
        <v>0.25</v>
      </c>
      <c r="L87" s="274" t="str">
        <f>+IFERROR(VLOOKUP($J87,'11 FORMULAS'!$B$51:$D$53,3,0),"")</f>
        <v>Probabilidad</v>
      </c>
      <c r="M87" s="275" t="s">
        <v>135</v>
      </c>
      <c r="N87" s="276">
        <f>+IFERROR(VLOOKUP($M87,'11 FORMULAS'!$B$54:$C$55,2,0),"")</f>
        <v>0.25</v>
      </c>
      <c r="O87" s="277" t="s">
        <v>147</v>
      </c>
      <c r="P87" s="277" t="s">
        <v>240</v>
      </c>
      <c r="Q87" s="277" t="s">
        <v>138</v>
      </c>
      <c r="R87" s="277" t="s">
        <v>248</v>
      </c>
      <c r="S87" s="274">
        <f t="shared" si="3"/>
        <v>0.5</v>
      </c>
      <c r="T87" s="274">
        <f>IF($L87='11 FORMULAS'!$D$51,$C$10-($C$10*$S$10),$C$10)</f>
        <v>0.12</v>
      </c>
      <c r="U87" s="274">
        <f>IF($L87='11 FORMULAS'!$D$53,$D$82-($D$82*$S$82),$D$82)</f>
        <v>0.6</v>
      </c>
      <c r="V87" s="545"/>
      <c r="W87" s="548"/>
    </row>
    <row r="88" spans="1:27" ht="29.5" customHeight="1" thickBot="1" x14ac:dyDescent="0.4">
      <c r="A88" s="527" t="str">
        <f>'2 CONTEXTO E IDENTIFICACIÓN'!A23</f>
        <v>R14 DIRECCIONAMIENTO ESTRATEGICO</v>
      </c>
      <c r="B88" s="531" t="str">
        <f>+'2 CONTEXTO E IDENTIFICACIÓN'!J23</f>
        <v>Posibilidad de afectación económica y reputacional por la inoportunidad en la presentación de los informes a causa de  la falta de aplicación de los procedimientos</v>
      </c>
      <c r="C88" s="500">
        <f>+'3 PROBABIL E IMPACTO INHERENTE'!E23</f>
        <v>0.4</v>
      </c>
      <c r="D88" s="503">
        <f>+'3 PROBABIL E IMPACTO INHERENTE'!M23</f>
        <v>0.4</v>
      </c>
      <c r="E88" s="282">
        <v>1</v>
      </c>
      <c r="F88" s="272" t="s">
        <v>472</v>
      </c>
      <c r="G88" s="273"/>
      <c r="H88" s="273"/>
      <c r="I88" s="163" t="str">
        <f t="shared" si="2"/>
        <v xml:space="preserve">Jefe Oficina Asesora de Planeación  </v>
      </c>
      <c r="J88" s="2" t="s">
        <v>134</v>
      </c>
      <c r="K88" s="274">
        <f>+IFERROR(VLOOKUP($J88,'11 FORMULAS'!$B$51:$C$53,2,0),"")</f>
        <v>0.25</v>
      </c>
      <c r="L88" s="274" t="str">
        <f>+IFERROR(VLOOKUP($J88,'11 FORMULAS'!$B$51:$D$53,3,0),"")</f>
        <v>Probabilidad</v>
      </c>
      <c r="M88" s="275" t="s">
        <v>146</v>
      </c>
      <c r="N88" s="276">
        <f>+IFERROR(VLOOKUP($M88,'11 FORMULAS'!$B$54:$C$55,2,0),"")</f>
        <v>0.15</v>
      </c>
      <c r="O88" s="277" t="s">
        <v>136</v>
      </c>
      <c r="P88" s="277" t="s">
        <v>240</v>
      </c>
      <c r="Q88" s="277" t="s">
        <v>138</v>
      </c>
      <c r="R88" s="277" t="s">
        <v>248</v>
      </c>
      <c r="S88" s="274">
        <f t="shared" si="3"/>
        <v>0.4</v>
      </c>
      <c r="T88" s="274">
        <f>IF($L88='11 FORMULAS'!$D$51,$C$10-($C$10*$S$10),$C$10)</f>
        <v>0.12</v>
      </c>
      <c r="U88" s="274">
        <f>IF($L88='11 FORMULAS'!$D$53,$D$88-($D$88*$S$88),$D$88)</f>
        <v>0.4</v>
      </c>
      <c r="V88" s="543">
        <f>+IF(T93="","",T93)</f>
        <v>0.12</v>
      </c>
      <c r="W88" s="546">
        <f>+IF(U93="","",U93)</f>
        <v>0.4</v>
      </c>
      <c r="Y88" s="126"/>
      <c r="Z88" s="127"/>
      <c r="AA88" s="127"/>
    </row>
    <row r="89" spans="1:27" ht="29.5" customHeight="1" thickBot="1" x14ac:dyDescent="0.4">
      <c r="A89" s="529"/>
      <c r="B89" s="533"/>
      <c r="C89" s="501"/>
      <c r="D89" s="504"/>
      <c r="E89" s="214">
        <v>2</v>
      </c>
      <c r="F89" s="278"/>
      <c r="G89" s="2"/>
      <c r="H89" s="2"/>
      <c r="I89" s="163" t="str">
        <f t="shared" si="2"/>
        <v xml:space="preserve">  </v>
      </c>
      <c r="J89" s="2" t="s">
        <v>134</v>
      </c>
      <c r="K89" s="274">
        <f>+IFERROR(VLOOKUP($J89,'11 FORMULAS'!$B$51:$C$53,2,0),"")</f>
        <v>0.25</v>
      </c>
      <c r="L89" s="274" t="str">
        <f>+IFERROR(VLOOKUP($J89,'11 FORMULAS'!$B$51:$D$53,3,0),"")</f>
        <v>Probabilidad</v>
      </c>
      <c r="M89" s="275" t="s">
        <v>135</v>
      </c>
      <c r="N89" s="276">
        <f>+IFERROR(VLOOKUP($M89,'11 FORMULAS'!$B$54:$C$55,2,0),"")</f>
        <v>0.25</v>
      </c>
      <c r="O89" s="277" t="s">
        <v>147</v>
      </c>
      <c r="P89" s="277" t="s">
        <v>240</v>
      </c>
      <c r="Q89" s="277" t="s">
        <v>138</v>
      </c>
      <c r="R89" s="277" t="s">
        <v>248</v>
      </c>
      <c r="S89" s="274">
        <f t="shared" si="3"/>
        <v>0.5</v>
      </c>
      <c r="T89" s="274">
        <f>IF($L89='11 FORMULAS'!$D$51,$C$10-($C$10*$S$10),$C$10)</f>
        <v>0.12</v>
      </c>
      <c r="U89" s="274">
        <f>IF($L89='11 FORMULAS'!$D$53,$D$88-($D$88*$S$88),$D$88)</f>
        <v>0.4</v>
      </c>
      <c r="V89" s="544"/>
      <c r="W89" s="547"/>
      <c r="Y89" s="126"/>
      <c r="Z89" s="127"/>
      <c r="AA89" s="127"/>
    </row>
    <row r="90" spans="1:27" ht="29.5" customHeight="1" thickBot="1" x14ac:dyDescent="0.4">
      <c r="A90" s="529"/>
      <c r="B90" s="533"/>
      <c r="C90" s="501"/>
      <c r="D90" s="504"/>
      <c r="E90" s="214">
        <v>3</v>
      </c>
      <c r="F90" s="278"/>
      <c r="G90" s="2"/>
      <c r="H90" s="2"/>
      <c r="I90" s="163" t="str">
        <f t="shared" si="2"/>
        <v xml:space="preserve">  </v>
      </c>
      <c r="J90" s="2" t="s">
        <v>134</v>
      </c>
      <c r="K90" s="274">
        <f>+IFERROR(VLOOKUP($J90,'11 FORMULAS'!$B$51:$C$53,2,0),"")</f>
        <v>0.25</v>
      </c>
      <c r="L90" s="274" t="str">
        <f>+IFERROR(VLOOKUP($J90,'11 FORMULAS'!$B$51:$D$53,3,0),"")</f>
        <v>Probabilidad</v>
      </c>
      <c r="M90" s="275" t="s">
        <v>146</v>
      </c>
      <c r="N90" s="276">
        <f>+IFERROR(VLOOKUP($M90,'11 FORMULAS'!$B$54:$C$55,2,0),"")</f>
        <v>0.15</v>
      </c>
      <c r="O90" s="277" t="s">
        <v>147</v>
      </c>
      <c r="P90" s="277" t="s">
        <v>242</v>
      </c>
      <c r="Q90" s="277" t="s">
        <v>149</v>
      </c>
      <c r="R90" s="277" t="s">
        <v>158</v>
      </c>
      <c r="S90" s="274">
        <f t="shared" si="3"/>
        <v>0.4</v>
      </c>
      <c r="T90" s="274">
        <f>IF($L90='11 FORMULAS'!$D$51,$C$10-($C$10*$S$10),$C$10)</f>
        <v>0.12</v>
      </c>
      <c r="U90" s="274">
        <f>IF($L90='11 FORMULAS'!$D$53,$D$88-($D$88*$S$88),$D$88)</f>
        <v>0.4</v>
      </c>
      <c r="V90" s="544"/>
      <c r="W90" s="547"/>
      <c r="Y90" s="126"/>
      <c r="Z90" s="127"/>
      <c r="AA90" s="127"/>
    </row>
    <row r="91" spans="1:27" ht="29.5" customHeight="1" thickBot="1" x14ac:dyDescent="0.4">
      <c r="A91" s="529"/>
      <c r="B91" s="533"/>
      <c r="C91" s="501"/>
      <c r="D91" s="504"/>
      <c r="E91" s="214">
        <v>4</v>
      </c>
      <c r="F91" s="278"/>
      <c r="G91" s="2"/>
      <c r="H91" s="2"/>
      <c r="I91" s="163" t="str">
        <f t="shared" si="2"/>
        <v xml:space="preserve">  </v>
      </c>
      <c r="J91" s="2" t="s">
        <v>134</v>
      </c>
      <c r="K91" s="274">
        <f>+IFERROR(VLOOKUP($J91,'11 FORMULAS'!$B$51:$C$53,2,0),"")</f>
        <v>0.25</v>
      </c>
      <c r="L91" s="274" t="str">
        <f>+IFERROR(VLOOKUP($J91,'11 FORMULAS'!$B$51:$D$53,3,0),"")</f>
        <v>Probabilidad</v>
      </c>
      <c r="M91" s="275" t="s">
        <v>135</v>
      </c>
      <c r="N91" s="276">
        <f>+IFERROR(VLOOKUP($M91,'11 FORMULAS'!$B$54:$C$55,2,0),"")</f>
        <v>0.25</v>
      </c>
      <c r="O91" s="277" t="s">
        <v>147</v>
      </c>
      <c r="P91" s="277" t="s">
        <v>240</v>
      </c>
      <c r="Q91" s="277" t="s">
        <v>138</v>
      </c>
      <c r="R91" s="277" t="s">
        <v>248</v>
      </c>
      <c r="S91" s="274">
        <f t="shared" si="3"/>
        <v>0.5</v>
      </c>
      <c r="T91" s="274">
        <f>IF($L91='11 FORMULAS'!$D$51,$C$10-($C$10*$S$10),$C$10)</f>
        <v>0.12</v>
      </c>
      <c r="U91" s="274">
        <f>IF($L91='11 FORMULAS'!$D$53,$D$88-($D$88*$S$88),$D$88)</f>
        <v>0.4</v>
      </c>
      <c r="V91" s="544"/>
      <c r="W91" s="547"/>
      <c r="Y91" s="126"/>
      <c r="Z91" s="127"/>
      <c r="AA91" s="127"/>
    </row>
    <row r="92" spans="1:27" ht="29.5" customHeight="1" thickBot="1" x14ac:dyDescent="0.4">
      <c r="A92" s="529"/>
      <c r="B92" s="533"/>
      <c r="C92" s="501"/>
      <c r="D92" s="504"/>
      <c r="E92" s="214">
        <v>5</v>
      </c>
      <c r="F92" s="278"/>
      <c r="G92" s="2"/>
      <c r="H92" s="2"/>
      <c r="I92" s="163" t="str">
        <f t="shared" si="2"/>
        <v xml:space="preserve">  </v>
      </c>
      <c r="J92" s="2" t="s">
        <v>134</v>
      </c>
      <c r="K92" s="274">
        <f>+IFERROR(VLOOKUP($J92,'11 FORMULAS'!$B$51:$C$53,2,0),"")</f>
        <v>0.25</v>
      </c>
      <c r="L92" s="274" t="str">
        <f>+IFERROR(VLOOKUP($J92,'11 FORMULAS'!$B$51:$D$53,3,0),"")</f>
        <v>Probabilidad</v>
      </c>
      <c r="M92" s="275" t="s">
        <v>135</v>
      </c>
      <c r="N92" s="276">
        <f>+IFERROR(VLOOKUP($M92,'11 FORMULAS'!$B$54:$C$55,2,0),"")</f>
        <v>0.25</v>
      </c>
      <c r="O92" s="277" t="s">
        <v>147</v>
      </c>
      <c r="P92" s="277" t="s">
        <v>240</v>
      </c>
      <c r="Q92" s="277" t="s">
        <v>138</v>
      </c>
      <c r="R92" s="277" t="s">
        <v>248</v>
      </c>
      <c r="S92" s="274">
        <f t="shared" si="3"/>
        <v>0.5</v>
      </c>
      <c r="T92" s="274">
        <f>IF($L92='11 FORMULAS'!$D$51,$C$10-($C$10*$S$10),$C$10)</f>
        <v>0.12</v>
      </c>
      <c r="U92" s="274">
        <f>IF($L92='11 FORMULAS'!$D$53,$D$88-($D$88*$S$88),$D$88)</f>
        <v>0.4</v>
      </c>
      <c r="V92" s="544"/>
      <c r="W92" s="547"/>
      <c r="Y92" s="126"/>
      <c r="Z92" s="127"/>
      <c r="AA92" s="127"/>
    </row>
    <row r="93" spans="1:27" ht="29.5" customHeight="1" thickBot="1" x14ac:dyDescent="0.4">
      <c r="A93" s="530"/>
      <c r="B93" s="534"/>
      <c r="C93" s="502"/>
      <c r="D93" s="505"/>
      <c r="E93" s="279">
        <v>6</v>
      </c>
      <c r="F93" s="280"/>
      <c r="G93" s="281"/>
      <c r="H93" s="281"/>
      <c r="I93" s="163" t="str">
        <f t="shared" si="2"/>
        <v xml:space="preserve">  </v>
      </c>
      <c r="J93" s="2" t="s">
        <v>134</v>
      </c>
      <c r="K93" s="274">
        <f>+IFERROR(VLOOKUP($J93,'11 FORMULAS'!$B$51:$C$53,2,0),"")</f>
        <v>0.25</v>
      </c>
      <c r="L93" s="274" t="str">
        <f>+IFERROR(VLOOKUP($J93,'11 FORMULAS'!$B$51:$D$53,3,0),"")</f>
        <v>Probabilidad</v>
      </c>
      <c r="M93" s="275" t="s">
        <v>135</v>
      </c>
      <c r="N93" s="276">
        <f>+IFERROR(VLOOKUP($M93,'11 FORMULAS'!$B$54:$C$55,2,0),"")</f>
        <v>0.25</v>
      </c>
      <c r="O93" s="277" t="s">
        <v>147</v>
      </c>
      <c r="P93" s="277" t="s">
        <v>240</v>
      </c>
      <c r="Q93" s="277" t="s">
        <v>138</v>
      </c>
      <c r="R93" s="277" t="s">
        <v>248</v>
      </c>
      <c r="S93" s="274">
        <f t="shared" si="3"/>
        <v>0.5</v>
      </c>
      <c r="T93" s="274">
        <f>IF($L93='11 FORMULAS'!$D$51,$C$10-($C$10*$S$10),$C$10)</f>
        <v>0.12</v>
      </c>
      <c r="U93" s="274">
        <f>IF($L93='11 FORMULAS'!$D$53,$D$88-($D$88*$S$88),$D$88)</f>
        <v>0.4</v>
      </c>
      <c r="V93" s="545"/>
      <c r="W93" s="548"/>
    </row>
    <row r="94" spans="1:27" ht="29.5" customHeight="1" thickBot="1" x14ac:dyDescent="0.4">
      <c r="A94" s="527" t="str">
        <f>'2 CONTEXTO E IDENTIFICACIÓN'!A24</f>
        <v>R15 DIRECCIONAMIENTO ESTRATEGICO</v>
      </c>
      <c r="B94" s="531" t="str">
        <f>+'2 CONTEXTO E IDENTIFICACIÓN'!J24</f>
        <v>Posibilidad de afectación económica y reputacional por no cumplir el objetivo de la estrategia de Rendición de Cuentas  a causa de debido a la poca participación</v>
      </c>
      <c r="C94" s="500">
        <f>+'3 PROBABIL E IMPACTO INHERENTE'!E24</f>
        <v>0.2</v>
      </c>
      <c r="D94" s="503">
        <f>+'3 PROBABIL E IMPACTO INHERENTE'!M24</f>
        <v>0.2</v>
      </c>
      <c r="E94" s="282">
        <v>1</v>
      </c>
      <c r="F94" s="272" t="s">
        <v>472</v>
      </c>
      <c r="G94" s="273"/>
      <c r="H94" s="273"/>
      <c r="I94" s="163" t="str">
        <f t="shared" si="2"/>
        <v xml:space="preserve">Jefe Oficina Asesora de Planeación  </v>
      </c>
      <c r="J94" s="2" t="s">
        <v>134</v>
      </c>
      <c r="K94" s="274">
        <f>+IFERROR(VLOOKUP($J94,'11 FORMULAS'!$B$51:$C$53,2,0),"")</f>
        <v>0.25</v>
      </c>
      <c r="L94" s="274" t="str">
        <f>+IFERROR(VLOOKUP($J94,'11 FORMULAS'!$B$51:$D$53,3,0),"")</f>
        <v>Probabilidad</v>
      </c>
      <c r="M94" s="275" t="s">
        <v>146</v>
      </c>
      <c r="N94" s="276">
        <f>+IFERROR(VLOOKUP($M94,'11 FORMULAS'!$B$54:$C$55,2,0),"")</f>
        <v>0.15</v>
      </c>
      <c r="O94" s="277" t="s">
        <v>136</v>
      </c>
      <c r="P94" s="277" t="s">
        <v>243</v>
      </c>
      <c r="Q94" s="277" t="s">
        <v>138</v>
      </c>
      <c r="R94" s="277" t="s">
        <v>139</v>
      </c>
      <c r="S94" s="274">
        <f t="shared" si="3"/>
        <v>0.4</v>
      </c>
      <c r="T94" s="274">
        <f>IF($L94='11 FORMULAS'!$D$51,$C$10-($C$10*$S$10),$C$10)</f>
        <v>0.12</v>
      </c>
      <c r="U94" s="287">
        <f>IF($L94='11 FORMULAS'!$D$53,D94-(D94*S94),D94)</f>
        <v>0.2</v>
      </c>
      <c r="V94" s="543">
        <f>+IF(T99="","",T99)</f>
        <v>0.12</v>
      </c>
      <c r="W94" s="546">
        <f>+IF(U99="","",U99)</f>
        <v>0.2</v>
      </c>
      <c r="Y94" s="126"/>
      <c r="Z94" s="127"/>
      <c r="AA94" s="127"/>
    </row>
    <row r="95" spans="1:27" ht="29.5" customHeight="1" thickBot="1" x14ac:dyDescent="0.4">
      <c r="A95" s="529"/>
      <c r="B95" s="533"/>
      <c r="C95" s="501"/>
      <c r="D95" s="504"/>
      <c r="E95" s="214">
        <v>2</v>
      </c>
      <c r="F95" s="278"/>
      <c r="G95" s="2"/>
      <c r="H95" s="2"/>
      <c r="I95" s="163" t="str">
        <f t="shared" si="2"/>
        <v xml:space="preserve">  </v>
      </c>
      <c r="J95" s="2" t="s">
        <v>134</v>
      </c>
      <c r="K95" s="274">
        <f>+IFERROR(VLOOKUP($J95,'11 FORMULAS'!$B$51:$C$53,2,0),"")</f>
        <v>0.25</v>
      </c>
      <c r="L95" s="274" t="str">
        <f>+IFERROR(VLOOKUP($J95,'11 FORMULAS'!$B$51:$D$53,3,0),"")</f>
        <v>Probabilidad</v>
      </c>
      <c r="M95" s="275" t="s">
        <v>135</v>
      </c>
      <c r="N95" s="276">
        <f>+IFERROR(VLOOKUP($M95,'11 FORMULAS'!$B$54:$C$55,2,0),"")</f>
        <v>0.25</v>
      </c>
      <c r="O95" s="277" t="s">
        <v>147</v>
      </c>
      <c r="P95" s="277" t="s">
        <v>240</v>
      </c>
      <c r="Q95" s="277" t="s">
        <v>138</v>
      </c>
      <c r="R95" s="277" t="s">
        <v>248</v>
      </c>
      <c r="S95" s="274">
        <f t="shared" si="3"/>
        <v>0.5</v>
      </c>
      <c r="T95" s="274">
        <f>IF($L95='11 FORMULAS'!$D$51,$C$10-($C$10*$S$10),$C$10)</f>
        <v>0.12</v>
      </c>
      <c r="U95" s="287">
        <v>0.2</v>
      </c>
      <c r="V95" s="544"/>
      <c r="W95" s="547"/>
      <c r="Y95" s="126"/>
      <c r="Z95" s="127"/>
      <c r="AA95" s="127"/>
    </row>
    <row r="96" spans="1:27" ht="29.5" customHeight="1" thickBot="1" x14ac:dyDescent="0.4">
      <c r="A96" s="529"/>
      <c r="B96" s="533"/>
      <c r="C96" s="501"/>
      <c r="D96" s="504"/>
      <c r="E96" s="214">
        <v>3</v>
      </c>
      <c r="F96" s="278"/>
      <c r="G96" s="2"/>
      <c r="H96" s="2"/>
      <c r="I96" s="163" t="str">
        <f t="shared" si="2"/>
        <v xml:space="preserve">  </v>
      </c>
      <c r="J96" s="2" t="s">
        <v>134</v>
      </c>
      <c r="K96" s="274">
        <f>+IFERROR(VLOOKUP($J96,'11 FORMULAS'!$B$51:$C$53,2,0),"")</f>
        <v>0.25</v>
      </c>
      <c r="L96" s="274" t="str">
        <f>+IFERROR(VLOOKUP($J96,'11 FORMULAS'!$B$51:$D$53,3,0),"")</f>
        <v>Probabilidad</v>
      </c>
      <c r="M96" s="275" t="s">
        <v>135</v>
      </c>
      <c r="N96" s="276">
        <f>+IFERROR(VLOOKUP($M96,'11 FORMULAS'!$B$54:$C$55,2,0),"")</f>
        <v>0.25</v>
      </c>
      <c r="O96" s="277" t="s">
        <v>147</v>
      </c>
      <c r="P96" s="277" t="s">
        <v>240</v>
      </c>
      <c r="Q96" s="277" t="s">
        <v>138</v>
      </c>
      <c r="R96" s="277" t="s">
        <v>248</v>
      </c>
      <c r="S96" s="274">
        <f t="shared" si="3"/>
        <v>0.5</v>
      </c>
      <c r="T96" s="274">
        <f>IF($L96='11 FORMULAS'!$D$51,$C$10-($C$10*$S$10),$C$10)</f>
        <v>0.12</v>
      </c>
      <c r="U96" s="274">
        <v>0.2</v>
      </c>
      <c r="V96" s="544"/>
      <c r="W96" s="547"/>
      <c r="Y96" s="126"/>
      <c r="Z96" s="127"/>
      <c r="AA96" s="127"/>
    </row>
    <row r="97" spans="1:27" ht="29.5" customHeight="1" thickBot="1" x14ac:dyDescent="0.4">
      <c r="A97" s="529"/>
      <c r="B97" s="533"/>
      <c r="C97" s="501"/>
      <c r="D97" s="504"/>
      <c r="E97" s="214">
        <v>4</v>
      </c>
      <c r="F97" s="278"/>
      <c r="G97" s="2"/>
      <c r="H97" s="2"/>
      <c r="I97" s="163" t="str">
        <f t="shared" si="2"/>
        <v xml:space="preserve">  </v>
      </c>
      <c r="J97" s="2" t="s">
        <v>134</v>
      </c>
      <c r="K97" s="274">
        <f>+IFERROR(VLOOKUP($J97,'11 FORMULAS'!$B$51:$C$53,2,0),"")</f>
        <v>0.25</v>
      </c>
      <c r="L97" s="274" t="str">
        <f>+IFERROR(VLOOKUP($J97,'11 FORMULAS'!$B$51:$D$53,3,0),"")</f>
        <v>Probabilidad</v>
      </c>
      <c r="M97" s="275" t="s">
        <v>135</v>
      </c>
      <c r="N97" s="276">
        <f>+IFERROR(VLOOKUP($M97,'11 FORMULAS'!$B$54:$C$55,2,0),"")</f>
        <v>0.25</v>
      </c>
      <c r="O97" s="277" t="s">
        <v>147</v>
      </c>
      <c r="P97" s="277" t="s">
        <v>240</v>
      </c>
      <c r="Q97" s="277" t="s">
        <v>138</v>
      </c>
      <c r="R97" s="277" t="s">
        <v>248</v>
      </c>
      <c r="S97" s="274">
        <f t="shared" si="3"/>
        <v>0.5</v>
      </c>
      <c r="T97" s="274">
        <f>IF($L97='11 FORMULAS'!$D$51,$C$10-($C$10*$S$10),$C$10)</f>
        <v>0.12</v>
      </c>
      <c r="U97" s="274">
        <f>IF($L97='11 FORMULAS'!$D$53,D97-(D97*S97),D97)</f>
        <v>0</v>
      </c>
      <c r="V97" s="544"/>
      <c r="W97" s="547"/>
      <c r="Y97" s="126"/>
      <c r="Z97" s="127"/>
      <c r="AA97" s="127"/>
    </row>
    <row r="98" spans="1:27" ht="29.5" customHeight="1" thickBot="1" x14ac:dyDescent="0.4">
      <c r="A98" s="529"/>
      <c r="B98" s="533"/>
      <c r="C98" s="501"/>
      <c r="D98" s="504"/>
      <c r="E98" s="214">
        <v>5</v>
      </c>
      <c r="F98" s="278"/>
      <c r="G98" s="2"/>
      <c r="H98" s="2"/>
      <c r="I98" s="163" t="str">
        <f t="shared" si="2"/>
        <v xml:space="preserve">  </v>
      </c>
      <c r="J98" s="2" t="s">
        <v>134</v>
      </c>
      <c r="K98" s="274">
        <f>+IFERROR(VLOOKUP($J98,'11 FORMULAS'!$B$51:$C$53,2,0),"")</f>
        <v>0.25</v>
      </c>
      <c r="L98" s="274" t="str">
        <f>+IFERROR(VLOOKUP($J98,'11 FORMULAS'!$B$51:$D$53,3,0),"")</f>
        <v>Probabilidad</v>
      </c>
      <c r="M98" s="275" t="s">
        <v>135</v>
      </c>
      <c r="N98" s="276">
        <f>+IFERROR(VLOOKUP($M98,'11 FORMULAS'!$B$54:$C$55,2,0),"")</f>
        <v>0.25</v>
      </c>
      <c r="O98" s="277" t="s">
        <v>147</v>
      </c>
      <c r="P98" s="277" t="s">
        <v>240</v>
      </c>
      <c r="Q98" s="277" t="s">
        <v>138</v>
      </c>
      <c r="R98" s="277" t="s">
        <v>248</v>
      </c>
      <c r="S98" s="274">
        <f t="shared" si="3"/>
        <v>0.5</v>
      </c>
      <c r="T98" s="274">
        <f>IF($L98='11 FORMULAS'!$D$51,$C$10-($C$10*$S$10),$C$10)</f>
        <v>0.12</v>
      </c>
      <c r="U98" s="274">
        <f>IF($L98='11 FORMULAS'!$D$53,D98-(D98*S98),D98)</f>
        <v>0</v>
      </c>
      <c r="V98" s="544"/>
      <c r="W98" s="547"/>
      <c r="Y98" s="126"/>
      <c r="Z98" s="127"/>
      <c r="AA98" s="127"/>
    </row>
    <row r="99" spans="1:27" ht="29.5" customHeight="1" thickBot="1" x14ac:dyDescent="0.4">
      <c r="A99" s="530"/>
      <c r="B99" s="534"/>
      <c r="C99" s="502"/>
      <c r="D99" s="505"/>
      <c r="E99" s="279">
        <v>6</v>
      </c>
      <c r="F99" s="280"/>
      <c r="G99" s="281"/>
      <c r="H99" s="281"/>
      <c r="I99" s="163" t="str">
        <f t="shared" si="2"/>
        <v xml:space="preserve">  </v>
      </c>
      <c r="J99" s="2" t="s">
        <v>134</v>
      </c>
      <c r="K99" s="274">
        <f>+IFERROR(VLOOKUP($J99,'11 FORMULAS'!$B$51:$C$53,2,0),"")</f>
        <v>0.25</v>
      </c>
      <c r="L99" s="274" t="str">
        <f>+IFERROR(VLOOKUP($J99,'11 FORMULAS'!$B$51:$D$53,3,0),"")</f>
        <v>Probabilidad</v>
      </c>
      <c r="M99" s="275" t="s">
        <v>135</v>
      </c>
      <c r="N99" s="276">
        <f>+IFERROR(VLOOKUP($M99,'11 FORMULAS'!$B$54:$C$55,2,0),"")</f>
        <v>0.25</v>
      </c>
      <c r="O99" s="277" t="s">
        <v>147</v>
      </c>
      <c r="P99" s="277" t="s">
        <v>240</v>
      </c>
      <c r="Q99" s="277" t="s">
        <v>138</v>
      </c>
      <c r="R99" s="277" t="s">
        <v>248</v>
      </c>
      <c r="S99" s="274">
        <f t="shared" si="3"/>
        <v>0.5</v>
      </c>
      <c r="T99" s="274">
        <f>IF($L99='11 FORMULAS'!$D$51,$C$10-($C$10*$S$10),$C$10)</f>
        <v>0.12</v>
      </c>
      <c r="U99" s="274">
        <v>0.2</v>
      </c>
      <c r="V99" s="545"/>
      <c r="W99" s="548"/>
    </row>
    <row r="100" spans="1:27" ht="29.5" customHeight="1" thickBot="1" x14ac:dyDescent="0.4">
      <c r="A100" s="527" t="str">
        <f>'2 CONTEXTO E IDENTIFICACIÓN'!A25</f>
        <v>R16 CONTROL Y MEJORAMIENTO CONTINUO</v>
      </c>
      <c r="B100" s="531" t="str">
        <f>+'2 CONTEXTO E IDENTIFICACIÓN'!J25</f>
        <v>Posibilidad de afectación reputacional por por informes de auditoria que no revelan la situación real de los procesos a causa de debilidades en la independencia, metodología y cultura de control, que generan informes incompletos o sesgados</v>
      </c>
      <c r="C100" s="500">
        <f>+'3 PROBABIL E IMPACTO INHERENTE'!E25</f>
        <v>0.4</v>
      </c>
      <c r="D100" s="503">
        <f>+'3 PROBABIL E IMPACTO INHERENTE'!M25</f>
        <v>0.6</v>
      </c>
      <c r="E100" s="282">
        <v>1</v>
      </c>
      <c r="F100" s="272" t="s">
        <v>473</v>
      </c>
      <c r="G100" s="273"/>
      <c r="H100" s="273"/>
      <c r="I100" s="163" t="str">
        <f t="shared" si="2"/>
        <v xml:space="preserve">Jefe de control Interno  </v>
      </c>
      <c r="J100" s="2" t="s">
        <v>134</v>
      </c>
      <c r="K100" s="274">
        <f>+IFERROR(VLOOKUP($J100,'11 FORMULAS'!$B$51:$C$53,2,0),"")</f>
        <v>0.25</v>
      </c>
      <c r="L100" s="274" t="str">
        <f>+IFERROR(VLOOKUP($J100,'11 FORMULAS'!$B$51:$D$53,3,0),"")</f>
        <v>Probabilidad</v>
      </c>
      <c r="M100" s="275" t="s">
        <v>146</v>
      </c>
      <c r="N100" s="276">
        <f>+IFERROR(VLOOKUP($M100,'11 FORMULAS'!$B$54:$C$55,2,0),"")</f>
        <v>0.15</v>
      </c>
      <c r="O100" s="277" t="s">
        <v>136</v>
      </c>
      <c r="P100" s="277" t="s">
        <v>240</v>
      </c>
      <c r="Q100" s="277" t="s">
        <v>138</v>
      </c>
      <c r="R100" s="277" t="s">
        <v>139</v>
      </c>
      <c r="S100" s="274">
        <f t="shared" si="3"/>
        <v>0.4</v>
      </c>
      <c r="T100" s="274">
        <f>IF($L100='11 FORMULAS'!$D$51,$C$10-($C$10*$S$10),$C$10)</f>
        <v>0.12</v>
      </c>
      <c r="U100" s="274">
        <f>IF($L100='11 FORMULAS'!$D$53,D100-(D100*S100),D100)</f>
        <v>0.6</v>
      </c>
      <c r="V100" s="543">
        <f>+IF(T105="","",T105)</f>
        <v>0.12</v>
      </c>
      <c r="W100" s="546">
        <f>+IF(U105="","",U105)</f>
        <v>0.6</v>
      </c>
      <c r="Y100" s="126"/>
      <c r="Z100" s="127"/>
      <c r="AA100" s="127"/>
    </row>
    <row r="101" spans="1:27" ht="29.5" customHeight="1" thickBot="1" x14ac:dyDescent="0.4">
      <c r="A101" s="529"/>
      <c r="B101" s="533"/>
      <c r="C101" s="501"/>
      <c r="D101" s="504"/>
      <c r="E101" s="214">
        <v>2</v>
      </c>
      <c r="F101" s="278"/>
      <c r="G101" s="2"/>
      <c r="H101" s="2"/>
      <c r="I101" s="163" t="str">
        <f t="shared" si="2"/>
        <v xml:space="preserve">  </v>
      </c>
      <c r="J101" s="2" t="s">
        <v>134</v>
      </c>
      <c r="K101" s="274">
        <f>+IFERROR(VLOOKUP($J101,'11 FORMULAS'!$B$51:$C$53,2,0),"")</f>
        <v>0.25</v>
      </c>
      <c r="L101" s="274" t="str">
        <f>+IFERROR(VLOOKUP($J101,'11 FORMULAS'!$B$51:$D$53,3,0),"")</f>
        <v>Probabilidad</v>
      </c>
      <c r="M101" s="275" t="s">
        <v>135</v>
      </c>
      <c r="N101" s="276">
        <f>+IFERROR(VLOOKUP($M101,'11 FORMULAS'!$B$54:$C$55,2,0),"")</f>
        <v>0.25</v>
      </c>
      <c r="O101" s="277" t="s">
        <v>147</v>
      </c>
      <c r="P101" s="277" t="s">
        <v>240</v>
      </c>
      <c r="Q101" s="277" t="s">
        <v>138</v>
      </c>
      <c r="R101" s="277" t="s">
        <v>248</v>
      </c>
      <c r="S101" s="274">
        <f t="shared" si="3"/>
        <v>0.5</v>
      </c>
      <c r="T101" s="274">
        <f>IF($L101='11 FORMULAS'!$D$51,$C$10-($C$10*$S$10),$C$10)</f>
        <v>0.12</v>
      </c>
      <c r="U101" s="274">
        <f>IF($L101='11 FORMULAS'!$D$53,D101-(D101*S101),D101)</f>
        <v>0</v>
      </c>
      <c r="V101" s="544"/>
      <c r="W101" s="547"/>
      <c r="Y101" s="126"/>
      <c r="Z101" s="127"/>
      <c r="AA101" s="127"/>
    </row>
    <row r="102" spans="1:27" ht="29.5" customHeight="1" thickBot="1" x14ac:dyDescent="0.4">
      <c r="A102" s="529"/>
      <c r="B102" s="533"/>
      <c r="C102" s="501"/>
      <c r="D102" s="504"/>
      <c r="E102" s="214">
        <v>3</v>
      </c>
      <c r="F102" s="278"/>
      <c r="G102" s="2"/>
      <c r="H102" s="2"/>
      <c r="I102" s="163" t="str">
        <f t="shared" si="2"/>
        <v xml:space="preserve">  </v>
      </c>
      <c r="J102" s="2" t="s">
        <v>134</v>
      </c>
      <c r="K102" s="274">
        <f>+IFERROR(VLOOKUP($J102,'11 FORMULAS'!$B$51:$C$53,2,0),"")</f>
        <v>0.25</v>
      </c>
      <c r="L102" s="274" t="str">
        <f>+IFERROR(VLOOKUP($J102,'11 FORMULAS'!$B$51:$D$53,3,0),"")</f>
        <v>Probabilidad</v>
      </c>
      <c r="M102" s="275" t="s">
        <v>135</v>
      </c>
      <c r="N102" s="276">
        <f>+IFERROR(VLOOKUP($M102,'11 FORMULAS'!$B$54:$C$55,2,0),"")</f>
        <v>0.25</v>
      </c>
      <c r="O102" s="277" t="s">
        <v>147</v>
      </c>
      <c r="P102" s="277" t="s">
        <v>240</v>
      </c>
      <c r="Q102" s="277" t="s">
        <v>138</v>
      </c>
      <c r="R102" s="277" t="s">
        <v>248</v>
      </c>
      <c r="S102" s="274">
        <f t="shared" si="3"/>
        <v>0.5</v>
      </c>
      <c r="T102" s="274">
        <f>IF($L102='11 FORMULAS'!$D$51,$C$10-($C$10*$S$10),$C$10)</f>
        <v>0.12</v>
      </c>
      <c r="U102" s="274">
        <f>IF($L102='11 FORMULAS'!$D$53,D102-(D102*S102),D102)</f>
        <v>0</v>
      </c>
      <c r="V102" s="544"/>
      <c r="W102" s="547"/>
      <c r="Y102" s="126"/>
      <c r="Z102" s="127"/>
      <c r="AA102" s="127"/>
    </row>
    <row r="103" spans="1:27" ht="29.5" customHeight="1" thickBot="1" x14ac:dyDescent="0.4">
      <c r="A103" s="529"/>
      <c r="B103" s="533"/>
      <c r="C103" s="501"/>
      <c r="D103" s="504"/>
      <c r="E103" s="214">
        <v>4</v>
      </c>
      <c r="F103" s="278"/>
      <c r="G103" s="2"/>
      <c r="H103" s="2"/>
      <c r="I103" s="163" t="str">
        <f t="shared" si="2"/>
        <v xml:space="preserve">  </v>
      </c>
      <c r="J103" s="2" t="s">
        <v>134</v>
      </c>
      <c r="K103" s="274">
        <f>+IFERROR(VLOOKUP($J103,'11 FORMULAS'!$B$51:$C$53,2,0),"")</f>
        <v>0.25</v>
      </c>
      <c r="L103" s="274" t="str">
        <f>+IFERROR(VLOOKUP($J103,'11 FORMULAS'!$B$51:$D$53,3,0),"")</f>
        <v>Probabilidad</v>
      </c>
      <c r="M103" s="275" t="s">
        <v>135</v>
      </c>
      <c r="N103" s="276">
        <f>+IFERROR(VLOOKUP($M103,'11 FORMULAS'!$B$54:$C$55,2,0),"")</f>
        <v>0.25</v>
      </c>
      <c r="O103" s="277" t="s">
        <v>147</v>
      </c>
      <c r="P103" s="277" t="s">
        <v>240</v>
      </c>
      <c r="Q103" s="277" t="s">
        <v>138</v>
      </c>
      <c r="R103" s="277" t="s">
        <v>248</v>
      </c>
      <c r="S103" s="274">
        <f t="shared" si="3"/>
        <v>0.5</v>
      </c>
      <c r="T103" s="274">
        <f>IF($L103='11 FORMULAS'!$D$51,$C$10-($C$10*$S$10),$C$10)</f>
        <v>0.12</v>
      </c>
      <c r="U103" s="274">
        <f>IF($L103='11 FORMULAS'!$D$53,D103-(D103*S103),D103)</f>
        <v>0</v>
      </c>
      <c r="V103" s="544"/>
      <c r="W103" s="547"/>
      <c r="Y103" s="126"/>
      <c r="Z103" s="127"/>
      <c r="AA103" s="127"/>
    </row>
    <row r="104" spans="1:27" ht="29.5" customHeight="1" thickBot="1" x14ac:dyDescent="0.4">
      <c r="A104" s="529"/>
      <c r="B104" s="533"/>
      <c r="C104" s="501"/>
      <c r="D104" s="504"/>
      <c r="E104" s="214">
        <v>5</v>
      </c>
      <c r="F104" s="278"/>
      <c r="G104" s="2"/>
      <c r="H104" s="2"/>
      <c r="I104" s="163" t="str">
        <f t="shared" si="2"/>
        <v xml:space="preserve">  </v>
      </c>
      <c r="J104" s="2" t="s">
        <v>134</v>
      </c>
      <c r="K104" s="274">
        <f>+IFERROR(VLOOKUP($J104,'11 FORMULAS'!$B$51:$C$53,2,0),"")</f>
        <v>0.25</v>
      </c>
      <c r="L104" s="274" t="str">
        <f>+IFERROR(VLOOKUP($J104,'11 FORMULAS'!$B$51:$D$53,3,0),"")</f>
        <v>Probabilidad</v>
      </c>
      <c r="M104" s="275" t="s">
        <v>135</v>
      </c>
      <c r="N104" s="276">
        <f>+IFERROR(VLOOKUP($M104,'11 FORMULAS'!$B$54:$C$55,2,0),"")</f>
        <v>0.25</v>
      </c>
      <c r="O104" s="277" t="s">
        <v>147</v>
      </c>
      <c r="P104" s="277" t="s">
        <v>240</v>
      </c>
      <c r="Q104" s="277" t="s">
        <v>138</v>
      </c>
      <c r="R104" s="277" t="s">
        <v>248</v>
      </c>
      <c r="S104" s="274">
        <f t="shared" si="3"/>
        <v>0.5</v>
      </c>
      <c r="T104" s="274">
        <f>IF($L104='11 FORMULAS'!$D$51,$C$10-($C$10*$S$10),$C$10)</f>
        <v>0.12</v>
      </c>
      <c r="U104" s="274">
        <f>IF($L104='11 FORMULAS'!$D$53,D104-(D104*S104),D104)</f>
        <v>0</v>
      </c>
      <c r="V104" s="544"/>
      <c r="W104" s="547"/>
      <c r="Y104" s="126"/>
      <c r="Z104" s="127"/>
      <c r="AA104" s="127"/>
    </row>
    <row r="105" spans="1:27" ht="29.5" customHeight="1" thickBot="1" x14ac:dyDescent="0.4">
      <c r="A105" s="530"/>
      <c r="B105" s="534"/>
      <c r="C105" s="502"/>
      <c r="D105" s="505"/>
      <c r="E105" s="279">
        <v>6</v>
      </c>
      <c r="F105" s="280"/>
      <c r="G105" s="281"/>
      <c r="H105" s="281"/>
      <c r="I105" s="163" t="str">
        <f t="shared" si="2"/>
        <v xml:space="preserve">  </v>
      </c>
      <c r="J105" s="2" t="s">
        <v>134</v>
      </c>
      <c r="K105" s="274">
        <f>+IFERROR(VLOOKUP($J105,'11 FORMULAS'!$B$51:$C$53,2,0),"")</f>
        <v>0.25</v>
      </c>
      <c r="L105" s="274" t="str">
        <f>+IFERROR(VLOOKUP($J105,'11 FORMULAS'!$B$51:$D$53,3,0),"")</f>
        <v>Probabilidad</v>
      </c>
      <c r="M105" s="275" t="s">
        <v>135</v>
      </c>
      <c r="N105" s="276">
        <f>+IFERROR(VLOOKUP($M105,'11 FORMULAS'!$B$54:$C$55,2,0),"")</f>
        <v>0.25</v>
      </c>
      <c r="O105" s="277" t="s">
        <v>147</v>
      </c>
      <c r="P105" s="277" t="s">
        <v>240</v>
      </c>
      <c r="Q105" s="277" t="s">
        <v>138</v>
      </c>
      <c r="R105" s="277" t="s">
        <v>248</v>
      </c>
      <c r="S105" s="274">
        <f t="shared" si="3"/>
        <v>0.5</v>
      </c>
      <c r="T105" s="274">
        <f>IF($L105='11 FORMULAS'!$D$51,$C$10-($C$10*$S$10),$C$10)</f>
        <v>0.12</v>
      </c>
      <c r="U105" s="274">
        <v>0.6</v>
      </c>
      <c r="V105" s="545"/>
      <c r="W105" s="548"/>
    </row>
    <row r="106" spans="1:27" ht="29.5" customHeight="1" thickBot="1" x14ac:dyDescent="0.4">
      <c r="A106" s="527" t="str">
        <f>'2 CONTEXTO E IDENTIFICACIÓN'!A26</f>
        <v>R17 GESTIÓN DE PROYECTOS REGIONALES</v>
      </c>
      <c r="B106" s="531" t="str">
        <f>+'2 CONTEXTO E IDENTIFICACIÓN'!J26</f>
        <v xml:space="preserve">Posibilidad de afectación económica y reputacional por la no ejecución de un proyecto misional  a causa de la afectación social y orden publico </v>
      </c>
      <c r="C106" s="500">
        <f>+'3 PROBABIL E IMPACTO INHERENTE'!E26</f>
        <v>0.4</v>
      </c>
      <c r="D106" s="503">
        <f>+'3 PROBABIL E IMPACTO INHERENTE'!M26</f>
        <v>0.6</v>
      </c>
      <c r="E106" s="282">
        <v>1</v>
      </c>
      <c r="F106" s="272" t="s">
        <v>480</v>
      </c>
      <c r="G106" s="273" t="s">
        <v>492</v>
      </c>
      <c r="H106" s="273"/>
      <c r="I106" s="163" t="str">
        <f t="shared" si="2"/>
        <v xml:space="preserve">Director de planeación Gestión y Ejecución de Proyectos Realizar identificación, articulación con entidades regionales, municipales y actores sociales </v>
      </c>
      <c r="J106" s="2" t="s">
        <v>134</v>
      </c>
      <c r="K106" s="274">
        <f>+IFERROR(VLOOKUP($J106,'11 FORMULAS'!$B$51:$C$53,2,0),"")</f>
        <v>0.25</v>
      </c>
      <c r="L106" s="274" t="str">
        <f>+IFERROR(VLOOKUP($J106,'11 FORMULAS'!$B$51:$D$53,3,0),"")</f>
        <v>Probabilidad</v>
      </c>
      <c r="M106" s="275" t="s">
        <v>146</v>
      </c>
      <c r="N106" s="276">
        <f>+IFERROR(VLOOKUP($M106,'11 FORMULAS'!$B$54:$C$55,2,0),"")</f>
        <v>0.15</v>
      </c>
      <c r="O106" s="277" t="s">
        <v>136</v>
      </c>
      <c r="P106" s="277" t="s">
        <v>240</v>
      </c>
      <c r="Q106" s="277" t="s">
        <v>138</v>
      </c>
      <c r="R106" s="277" t="s">
        <v>139</v>
      </c>
      <c r="S106" s="274">
        <f t="shared" si="3"/>
        <v>0.4</v>
      </c>
      <c r="T106" s="274">
        <f>IF($L106='11 FORMULAS'!$D$51,$C$10-($C$10*$S$10),$C$10)</f>
        <v>0.12</v>
      </c>
      <c r="U106" s="274">
        <f>IF($L106='11 FORMULAS'!$D$53,D106-(D106*S106),D106)</f>
        <v>0.6</v>
      </c>
      <c r="V106" s="543">
        <f>+IF(T111="","",T111)</f>
        <v>0.12</v>
      </c>
      <c r="W106" s="546">
        <f>+IF(U111="","",U111)</f>
        <v>0.6</v>
      </c>
      <c r="Y106" s="126"/>
      <c r="Z106" s="127"/>
      <c r="AA106" s="127"/>
    </row>
    <row r="107" spans="1:27" ht="29.5" customHeight="1" thickBot="1" x14ac:dyDescent="0.4">
      <c r="A107" s="528"/>
      <c r="B107" s="532"/>
      <c r="C107" s="535"/>
      <c r="D107" s="536"/>
      <c r="E107" s="214">
        <v>2</v>
      </c>
      <c r="F107" s="285"/>
      <c r="G107" s="286"/>
      <c r="H107" s="286"/>
      <c r="I107" s="163" t="str">
        <f t="shared" si="2"/>
        <v xml:space="preserve">  </v>
      </c>
      <c r="J107" s="2" t="s">
        <v>134</v>
      </c>
      <c r="K107" s="274">
        <f>+IFERROR(VLOOKUP($J107,'11 FORMULAS'!$B$51:$C$53,2,0),"")</f>
        <v>0.25</v>
      </c>
      <c r="L107" s="274" t="str">
        <f>+IFERROR(VLOOKUP($J107,'11 FORMULAS'!$B$51:$D$53,3,0),"")</f>
        <v>Probabilidad</v>
      </c>
      <c r="M107" s="275" t="s">
        <v>135</v>
      </c>
      <c r="N107" s="276">
        <f>+IFERROR(VLOOKUP($M107,'11 FORMULAS'!$B$54:$C$55,2,0),"")</f>
        <v>0.25</v>
      </c>
      <c r="O107" s="277" t="s">
        <v>147</v>
      </c>
      <c r="P107" s="277" t="s">
        <v>240</v>
      </c>
      <c r="Q107" s="277" t="s">
        <v>138</v>
      </c>
      <c r="R107" s="277" t="s">
        <v>248</v>
      </c>
      <c r="S107" s="274">
        <f t="shared" si="3"/>
        <v>0.5</v>
      </c>
      <c r="T107" s="274">
        <f>IF($L107='11 FORMULAS'!$D$51,$C$10-($C$10*$S$10),$C$10)</f>
        <v>0.12</v>
      </c>
      <c r="U107" s="274">
        <f>IF($L107='11 FORMULAS'!$D$53,D107-(D107*S107),D107)</f>
        <v>0</v>
      </c>
      <c r="V107" s="551"/>
      <c r="W107" s="552"/>
      <c r="Y107" s="126"/>
      <c r="Z107" s="127"/>
      <c r="AA107" s="127"/>
    </row>
    <row r="108" spans="1:27" ht="29.5" customHeight="1" thickBot="1" x14ac:dyDescent="0.4">
      <c r="A108" s="528"/>
      <c r="B108" s="532"/>
      <c r="C108" s="535"/>
      <c r="D108" s="536"/>
      <c r="E108" s="214">
        <v>3</v>
      </c>
      <c r="F108" s="285"/>
      <c r="G108" s="286"/>
      <c r="H108" s="286"/>
      <c r="I108" s="163" t="str">
        <f t="shared" si="2"/>
        <v xml:space="preserve">  </v>
      </c>
      <c r="J108" s="2" t="s">
        <v>134</v>
      </c>
      <c r="K108" s="274">
        <f>+IFERROR(VLOOKUP($J108,'11 FORMULAS'!$B$51:$C$53,2,0),"")</f>
        <v>0.25</v>
      </c>
      <c r="L108" s="274" t="str">
        <f>+IFERROR(VLOOKUP($J108,'11 FORMULAS'!$B$51:$D$53,3,0),"")</f>
        <v>Probabilidad</v>
      </c>
      <c r="M108" s="275" t="s">
        <v>135</v>
      </c>
      <c r="N108" s="276">
        <f>+IFERROR(VLOOKUP($M108,'11 FORMULAS'!$B$54:$C$55,2,0),"")</f>
        <v>0.25</v>
      </c>
      <c r="O108" s="277" t="s">
        <v>147</v>
      </c>
      <c r="P108" s="277" t="s">
        <v>240</v>
      </c>
      <c r="Q108" s="277" t="s">
        <v>138</v>
      </c>
      <c r="R108" s="277" t="s">
        <v>248</v>
      </c>
      <c r="S108" s="274">
        <f t="shared" si="3"/>
        <v>0.5</v>
      </c>
      <c r="T108" s="274">
        <f>IF($L108='11 FORMULAS'!$D$51,$C$10-($C$10*$S$10),$C$10)</f>
        <v>0.12</v>
      </c>
      <c r="U108" s="274">
        <f>IF($L108='11 FORMULAS'!$D$53,D108-(D108*S108),D108)</f>
        <v>0</v>
      </c>
      <c r="V108" s="551"/>
      <c r="W108" s="552"/>
      <c r="Y108" s="126"/>
      <c r="Z108" s="127"/>
      <c r="AA108" s="127"/>
    </row>
    <row r="109" spans="1:27" ht="29.5" customHeight="1" thickBot="1" x14ac:dyDescent="0.4">
      <c r="A109" s="529"/>
      <c r="B109" s="533"/>
      <c r="C109" s="501"/>
      <c r="D109" s="504"/>
      <c r="E109" s="214">
        <v>4</v>
      </c>
      <c r="F109" s="278"/>
      <c r="G109" s="2"/>
      <c r="H109" s="2"/>
      <c r="I109" s="163" t="str">
        <f t="shared" si="2"/>
        <v xml:space="preserve">  </v>
      </c>
      <c r="J109" s="2" t="s">
        <v>134</v>
      </c>
      <c r="K109" s="274">
        <f>+IFERROR(VLOOKUP($J109,'11 FORMULAS'!$B$51:$C$53,2,0),"")</f>
        <v>0.25</v>
      </c>
      <c r="L109" s="274" t="str">
        <f>+IFERROR(VLOOKUP($J109,'11 FORMULAS'!$B$51:$D$53,3,0),"")</f>
        <v>Probabilidad</v>
      </c>
      <c r="M109" s="275" t="s">
        <v>135</v>
      </c>
      <c r="N109" s="276">
        <f>+IFERROR(VLOOKUP($M109,'11 FORMULAS'!$B$54:$C$55,2,0),"")</f>
        <v>0.25</v>
      </c>
      <c r="O109" s="277" t="s">
        <v>147</v>
      </c>
      <c r="P109" s="277" t="s">
        <v>240</v>
      </c>
      <c r="Q109" s="277" t="s">
        <v>138</v>
      </c>
      <c r="R109" s="277" t="s">
        <v>248</v>
      </c>
      <c r="S109" s="274">
        <f t="shared" si="3"/>
        <v>0.5</v>
      </c>
      <c r="T109" s="274">
        <f>IF($L109='11 FORMULAS'!$D$51,$C$10-($C$10*$S$10),$C$10)</f>
        <v>0.12</v>
      </c>
      <c r="U109" s="274">
        <f>IF($L109='11 FORMULAS'!$D$53,D109-(D109*S109),D109)</f>
        <v>0</v>
      </c>
      <c r="V109" s="544"/>
      <c r="W109" s="547"/>
      <c r="Y109" s="126"/>
      <c r="Z109" s="127"/>
      <c r="AA109" s="127"/>
    </row>
    <row r="110" spans="1:27" ht="29.5" customHeight="1" thickBot="1" x14ac:dyDescent="0.4">
      <c r="A110" s="529"/>
      <c r="B110" s="533"/>
      <c r="C110" s="501"/>
      <c r="D110" s="504"/>
      <c r="E110" s="214">
        <v>5</v>
      </c>
      <c r="F110" s="278"/>
      <c r="G110" s="2"/>
      <c r="H110" s="2"/>
      <c r="I110" s="163" t="str">
        <f t="shared" si="2"/>
        <v xml:space="preserve">  </v>
      </c>
      <c r="J110" s="2" t="s">
        <v>134</v>
      </c>
      <c r="K110" s="274">
        <f>+IFERROR(VLOOKUP($J110,'11 FORMULAS'!$B$51:$C$53,2,0),"")</f>
        <v>0.25</v>
      </c>
      <c r="L110" s="274" t="str">
        <f>+IFERROR(VLOOKUP($J110,'11 FORMULAS'!$B$51:$D$53,3,0),"")</f>
        <v>Probabilidad</v>
      </c>
      <c r="M110" s="275" t="s">
        <v>135</v>
      </c>
      <c r="N110" s="276">
        <f>+IFERROR(VLOOKUP($M110,'11 FORMULAS'!$B$54:$C$55,2,0),"")</f>
        <v>0.25</v>
      </c>
      <c r="O110" s="277" t="s">
        <v>147</v>
      </c>
      <c r="P110" s="277" t="s">
        <v>240</v>
      </c>
      <c r="Q110" s="277" t="s">
        <v>138</v>
      </c>
      <c r="R110" s="277" t="s">
        <v>248</v>
      </c>
      <c r="S110" s="274">
        <f t="shared" si="3"/>
        <v>0.5</v>
      </c>
      <c r="T110" s="274">
        <f>IF($L110='11 FORMULAS'!$D$51,$C$10-($C$10*$S$10),$C$10)</f>
        <v>0.12</v>
      </c>
      <c r="U110" s="274">
        <f>IF($L110='11 FORMULAS'!$D$53,D110-(D110*S110),D110)</f>
        <v>0</v>
      </c>
      <c r="V110" s="544"/>
      <c r="W110" s="547"/>
      <c r="Y110" s="126"/>
      <c r="Z110" s="127"/>
      <c r="AA110" s="127"/>
    </row>
    <row r="111" spans="1:27" ht="29.5" customHeight="1" thickBot="1" x14ac:dyDescent="0.4">
      <c r="A111" s="530"/>
      <c r="B111" s="534"/>
      <c r="C111" s="502"/>
      <c r="D111" s="505"/>
      <c r="E111" s="279">
        <v>6</v>
      </c>
      <c r="F111" s="272" t="s">
        <v>480</v>
      </c>
      <c r="G111" s="273" t="s">
        <v>492</v>
      </c>
      <c r="H111" s="281"/>
      <c r="I111" s="163" t="str">
        <f t="shared" si="2"/>
        <v xml:space="preserve">Director de planeación Gestión y Ejecución de Proyectos Realizar identificación, articulación con entidades regionales, municipales y actores sociales </v>
      </c>
      <c r="J111" s="2" t="s">
        <v>134</v>
      </c>
      <c r="K111" s="274">
        <f>+IFERROR(VLOOKUP($J111,'11 FORMULAS'!$B$51:$C$53,2,0),"")</f>
        <v>0.25</v>
      </c>
      <c r="L111" s="274" t="str">
        <f>+IFERROR(VLOOKUP($J111,'11 FORMULAS'!$B$51:$D$53,3,0),"")</f>
        <v>Probabilidad</v>
      </c>
      <c r="M111" s="275" t="s">
        <v>135</v>
      </c>
      <c r="N111" s="276">
        <f>+IFERROR(VLOOKUP($M111,'11 FORMULAS'!$B$54:$C$55,2,0),"")</f>
        <v>0.25</v>
      </c>
      <c r="O111" s="277" t="s">
        <v>147</v>
      </c>
      <c r="P111" s="277" t="s">
        <v>240</v>
      </c>
      <c r="Q111" s="277" t="s">
        <v>138</v>
      </c>
      <c r="R111" s="277" t="s">
        <v>248</v>
      </c>
      <c r="S111" s="274">
        <f t="shared" si="3"/>
        <v>0.5</v>
      </c>
      <c r="T111" s="274">
        <f>IF($L111='11 FORMULAS'!$D$51,$C$10-($C$10*$S$10),$C$10)</f>
        <v>0.12</v>
      </c>
      <c r="U111" s="274">
        <v>0.6</v>
      </c>
      <c r="V111" s="545"/>
      <c r="W111" s="548"/>
    </row>
    <row r="112" spans="1:27" ht="78" customHeight="1" thickBot="1" x14ac:dyDescent="0.4">
      <c r="A112" s="527" t="str">
        <f>'2 CONTEXTO E IDENTIFICACIÓN'!A27</f>
        <v>R18 GESTIÓN DE PROYECTOS REGIONALES</v>
      </c>
      <c r="B112" s="531" t="str">
        <f>+'2 CONTEXTO E IDENTIFICACIÓN'!J27</f>
        <v>Posibilidad de afectación económica y reputacional por el favorecimiento a  terceros, ajenos a la población objetivo identificada en los proyectos de inversión, que gestiona la entidad a causa de  a la deficiencia en la identificación de beneficiarios</v>
      </c>
      <c r="C112" s="500">
        <f>+'3 PROBABIL E IMPACTO INHERENTE'!E27</f>
        <v>0.4</v>
      </c>
      <c r="D112" s="503">
        <f>+'3 PROBABIL E IMPACTO INHERENTE'!M27</f>
        <v>0.6</v>
      </c>
      <c r="E112" s="282">
        <v>1</v>
      </c>
      <c r="F112" s="272" t="s">
        <v>480</v>
      </c>
      <c r="G112" s="273" t="s">
        <v>483</v>
      </c>
      <c r="H112" s="273"/>
      <c r="I112" s="163" t="str">
        <f t="shared" si="2"/>
        <v xml:space="preserve">Director de planeación Gestión y Ejecución de Proyectos 
Identificación cartografica y predial, en coordinación con alcaldias y asociaciones para la identificacion de posibles beneficiarios 
Cartas de intención de posibles beneficiarios
Talleres con las entidades, comunidades asocialciones </v>
      </c>
      <c r="J112" s="2" t="s">
        <v>134</v>
      </c>
      <c r="K112" s="274">
        <f>+IFERROR(VLOOKUP($J112,'11 FORMULAS'!$B$51:$C$53,2,0),"")</f>
        <v>0.25</v>
      </c>
      <c r="L112" s="274" t="str">
        <f>+IFERROR(VLOOKUP($J112,'11 FORMULAS'!$B$51:$D$53,3,0),"")</f>
        <v>Probabilidad</v>
      </c>
      <c r="M112" s="275" t="s">
        <v>146</v>
      </c>
      <c r="N112" s="276">
        <f>+IFERROR(VLOOKUP($M112,'11 FORMULAS'!$B$54:$C$55,2,0),"")</f>
        <v>0.15</v>
      </c>
      <c r="O112" s="277" t="s">
        <v>136</v>
      </c>
      <c r="P112" s="277" t="s">
        <v>241</v>
      </c>
      <c r="Q112" s="277" t="s">
        <v>138</v>
      </c>
      <c r="R112" s="277" t="s">
        <v>139</v>
      </c>
      <c r="S112" s="274">
        <f t="shared" si="3"/>
        <v>0.4</v>
      </c>
      <c r="T112" s="274">
        <f>IF($L112='11 FORMULAS'!$D$51,$C$10-($C$10*$S$10),$C$10)</f>
        <v>0.12</v>
      </c>
      <c r="U112" s="274">
        <f>IF($L112='11 FORMULAS'!$D$53,$D$88-($D$88*$S$88),$D$88)</f>
        <v>0.4</v>
      </c>
      <c r="V112" s="543">
        <f>+IF(T117="","",T117)</f>
        <v>0.12</v>
      </c>
      <c r="W112" s="546">
        <f>+IF(U117="","",U117)</f>
        <v>0.4</v>
      </c>
      <c r="Y112" s="126"/>
      <c r="Z112" s="127"/>
      <c r="AA112" s="127"/>
    </row>
    <row r="113" spans="1:27" ht="29.5" customHeight="1" thickBot="1" x14ac:dyDescent="0.4">
      <c r="A113" s="528"/>
      <c r="B113" s="532"/>
      <c r="C113" s="535"/>
      <c r="D113" s="536"/>
      <c r="E113" s="214">
        <v>2</v>
      </c>
      <c r="F113" s="285"/>
      <c r="G113" s="286"/>
      <c r="H113" s="286"/>
      <c r="I113" s="163" t="str">
        <f t="shared" si="2"/>
        <v xml:space="preserve">  </v>
      </c>
      <c r="J113" s="2" t="s">
        <v>134</v>
      </c>
      <c r="K113" s="274">
        <f>+IFERROR(VLOOKUP($J113,'11 FORMULAS'!$B$51:$C$53,2,0),"")</f>
        <v>0.25</v>
      </c>
      <c r="L113" s="274" t="str">
        <f>+IFERROR(VLOOKUP($J113,'11 FORMULAS'!$B$51:$D$53,3,0),"")</f>
        <v>Probabilidad</v>
      </c>
      <c r="M113" s="275" t="s">
        <v>135</v>
      </c>
      <c r="N113" s="276">
        <f>+IFERROR(VLOOKUP($M113,'11 FORMULAS'!$B$54:$C$55,2,0),"")</f>
        <v>0.25</v>
      </c>
      <c r="O113" s="277" t="s">
        <v>147</v>
      </c>
      <c r="P113" s="277" t="s">
        <v>240</v>
      </c>
      <c r="Q113" s="277" t="s">
        <v>138</v>
      </c>
      <c r="R113" s="277" t="s">
        <v>248</v>
      </c>
      <c r="S113" s="274">
        <f t="shared" si="3"/>
        <v>0.5</v>
      </c>
      <c r="T113" s="274">
        <f>IF($L113='11 FORMULAS'!$D$51,$C$10-($C$10*$S$10),$C$10)</f>
        <v>0.12</v>
      </c>
      <c r="U113" s="274">
        <f>IF($L113='11 FORMULAS'!$D$53,$D$88-($D$88*$S$88),$D$88)</f>
        <v>0.4</v>
      </c>
      <c r="V113" s="551"/>
      <c r="W113" s="552"/>
      <c r="Y113" s="126"/>
      <c r="Z113" s="127"/>
      <c r="AA113" s="127"/>
    </row>
    <row r="114" spans="1:27" ht="29.5" customHeight="1" thickBot="1" x14ac:dyDescent="0.4">
      <c r="A114" s="528"/>
      <c r="B114" s="532"/>
      <c r="C114" s="535"/>
      <c r="D114" s="536"/>
      <c r="E114" s="214">
        <v>3</v>
      </c>
      <c r="F114" s="285"/>
      <c r="G114" s="286"/>
      <c r="H114" s="286"/>
      <c r="I114" s="163" t="str">
        <f t="shared" si="2"/>
        <v xml:space="preserve">  </v>
      </c>
      <c r="J114" s="2" t="s">
        <v>134</v>
      </c>
      <c r="K114" s="274">
        <f>+IFERROR(VLOOKUP($J114,'11 FORMULAS'!$B$51:$C$53,2,0),"")</f>
        <v>0.25</v>
      </c>
      <c r="L114" s="274" t="str">
        <f>+IFERROR(VLOOKUP($J114,'11 FORMULAS'!$B$51:$D$53,3,0),"")</f>
        <v>Probabilidad</v>
      </c>
      <c r="M114" s="275" t="s">
        <v>135</v>
      </c>
      <c r="N114" s="276">
        <f>+IFERROR(VLOOKUP($M114,'11 FORMULAS'!$B$54:$C$55,2,0),"")</f>
        <v>0.25</v>
      </c>
      <c r="O114" s="277" t="s">
        <v>147</v>
      </c>
      <c r="P114" s="277" t="s">
        <v>240</v>
      </c>
      <c r="Q114" s="277" t="s">
        <v>138</v>
      </c>
      <c r="R114" s="277" t="s">
        <v>248</v>
      </c>
      <c r="S114" s="274">
        <f t="shared" si="3"/>
        <v>0.5</v>
      </c>
      <c r="T114" s="274">
        <f>IF($L114='11 FORMULAS'!$D$51,$C$10-($C$10*$S$10),$C$10)</f>
        <v>0.12</v>
      </c>
      <c r="U114" s="274">
        <f>IF($L114='11 FORMULAS'!$D$53,$D$88-($D$88*$S$88),$D$88)</f>
        <v>0.4</v>
      </c>
      <c r="V114" s="551"/>
      <c r="W114" s="552"/>
      <c r="Y114" s="126"/>
      <c r="Z114" s="127"/>
      <c r="AA114" s="127"/>
    </row>
    <row r="115" spans="1:27" ht="29.5" customHeight="1" thickBot="1" x14ac:dyDescent="0.4">
      <c r="A115" s="529"/>
      <c r="B115" s="533"/>
      <c r="C115" s="501"/>
      <c r="D115" s="504"/>
      <c r="E115" s="214">
        <v>4</v>
      </c>
      <c r="F115" s="278"/>
      <c r="G115" s="2"/>
      <c r="H115" s="2"/>
      <c r="I115" s="163" t="str">
        <f t="shared" si="2"/>
        <v xml:space="preserve">  </v>
      </c>
      <c r="J115" s="2" t="s">
        <v>134</v>
      </c>
      <c r="K115" s="274">
        <f>+IFERROR(VLOOKUP($J115,'11 FORMULAS'!$B$51:$C$53,2,0),"")</f>
        <v>0.25</v>
      </c>
      <c r="L115" s="274" t="str">
        <f>+IFERROR(VLOOKUP($J115,'11 FORMULAS'!$B$51:$D$53,3,0),"")</f>
        <v>Probabilidad</v>
      </c>
      <c r="M115" s="275" t="s">
        <v>135</v>
      </c>
      <c r="N115" s="276">
        <f>+IFERROR(VLOOKUP($M115,'11 FORMULAS'!$B$54:$C$55,2,0),"")</f>
        <v>0.25</v>
      </c>
      <c r="O115" s="277" t="s">
        <v>147</v>
      </c>
      <c r="P115" s="277" t="s">
        <v>240</v>
      </c>
      <c r="Q115" s="277" t="s">
        <v>138</v>
      </c>
      <c r="R115" s="277" t="s">
        <v>248</v>
      </c>
      <c r="S115" s="274">
        <f t="shared" si="3"/>
        <v>0.5</v>
      </c>
      <c r="T115" s="274">
        <f>IF($L115='11 FORMULAS'!$D$51,$C$10-($C$10*$S$10),$C$10)</f>
        <v>0.12</v>
      </c>
      <c r="U115" s="274">
        <f>IF($L115='11 FORMULAS'!$D$53,$D$88-($D$88*$S$88),$D$88)</f>
        <v>0.4</v>
      </c>
      <c r="V115" s="544"/>
      <c r="W115" s="547"/>
      <c r="Y115" s="126"/>
      <c r="Z115" s="127"/>
      <c r="AA115" s="127"/>
    </row>
    <row r="116" spans="1:27" ht="29.5" customHeight="1" thickBot="1" x14ac:dyDescent="0.4">
      <c r="A116" s="529"/>
      <c r="B116" s="533"/>
      <c r="C116" s="501"/>
      <c r="D116" s="504"/>
      <c r="E116" s="214">
        <v>5</v>
      </c>
      <c r="F116" s="278"/>
      <c r="G116" s="2"/>
      <c r="H116" s="2"/>
      <c r="I116" s="163" t="str">
        <f t="shared" si="2"/>
        <v xml:space="preserve">  </v>
      </c>
      <c r="J116" s="2" t="s">
        <v>134</v>
      </c>
      <c r="K116" s="274">
        <f>+IFERROR(VLOOKUP($J116,'11 FORMULAS'!$B$51:$C$53,2,0),"")</f>
        <v>0.25</v>
      </c>
      <c r="L116" s="274" t="str">
        <f>+IFERROR(VLOOKUP($J116,'11 FORMULAS'!$B$51:$D$53,3,0),"")</f>
        <v>Probabilidad</v>
      </c>
      <c r="M116" s="275" t="s">
        <v>135</v>
      </c>
      <c r="N116" s="276">
        <f>+IFERROR(VLOOKUP($M116,'11 FORMULAS'!$B$54:$C$55,2,0),"")</f>
        <v>0.25</v>
      </c>
      <c r="O116" s="277" t="s">
        <v>147</v>
      </c>
      <c r="P116" s="277" t="s">
        <v>240</v>
      </c>
      <c r="Q116" s="277" t="s">
        <v>138</v>
      </c>
      <c r="R116" s="277" t="s">
        <v>248</v>
      </c>
      <c r="S116" s="274">
        <f t="shared" si="3"/>
        <v>0.5</v>
      </c>
      <c r="T116" s="274">
        <f>IF($L116='11 FORMULAS'!$D$51,$C$10-($C$10*$S$10),$C$10)</f>
        <v>0.12</v>
      </c>
      <c r="U116" s="274">
        <f>IF($L116='11 FORMULAS'!$D$53,$D$88-($D$88*$S$88),$D$88)</f>
        <v>0.4</v>
      </c>
      <c r="V116" s="544"/>
      <c r="W116" s="547"/>
      <c r="Y116" s="126"/>
      <c r="Z116" s="127"/>
      <c r="AA116" s="127"/>
    </row>
    <row r="117" spans="1:27" ht="29.5" customHeight="1" thickBot="1" x14ac:dyDescent="0.4">
      <c r="A117" s="530"/>
      <c r="B117" s="534"/>
      <c r="C117" s="502"/>
      <c r="D117" s="505"/>
      <c r="E117" s="279">
        <v>6</v>
      </c>
      <c r="F117" s="280"/>
      <c r="G117" s="281"/>
      <c r="H117" s="281"/>
      <c r="I117" s="163" t="str">
        <f t="shared" si="2"/>
        <v xml:space="preserve">  </v>
      </c>
      <c r="J117" s="2" t="s">
        <v>134</v>
      </c>
      <c r="K117" s="274">
        <f>+IFERROR(VLOOKUP($J117,'11 FORMULAS'!$B$51:$C$53,2,0),"")</f>
        <v>0.25</v>
      </c>
      <c r="L117" s="274" t="str">
        <f>+IFERROR(VLOOKUP($J117,'11 FORMULAS'!$B$51:$D$53,3,0),"")</f>
        <v>Probabilidad</v>
      </c>
      <c r="M117" s="275" t="s">
        <v>135</v>
      </c>
      <c r="N117" s="276">
        <f>+IFERROR(VLOOKUP($M117,'11 FORMULAS'!$B$54:$C$55,2,0),"")</f>
        <v>0.25</v>
      </c>
      <c r="O117" s="277" t="s">
        <v>147</v>
      </c>
      <c r="P117" s="277" t="s">
        <v>240</v>
      </c>
      <c r="Q117" s="277" t="s">
        <v>138</v>
      </c>
      <c r="R117" s="277" t="s">
        <v>248</v>
      </c>
      <c r="S117" s="274">
        <f t="shared" si="3"/>
        <v>0.5</v>
      </c>
      <c r="T117" s="274">
        <f>IF($L117='11 FORMULAS'!$D$51,$C$10-($C$10*$S$10),$C$10)</f>
        <v>0.12</v>
      </c>
      <c r="U117" s="274">
        <f>IF($L117='11 FORMULAS'!$D$53,$D$88-($D$88*$S$88),$D$88)</f>
        <v>0.4</v>
      </c>
      <c r="V117" s="545"/>
      <c r="W117" s="548"/>
    </row>
    <row r="118" spans="1:27" ht="49.5" customHeight="1" thickBot="1" x14ac:dyDescent="0.4">
      <c r="A118" s="527" t="str">
        <f>'2 CONTEXTO E IDENTIFICACIÓN'!A28</f>
        <v>R19 GESTIÓN DE PROYECTOS REGIONALES</v>
      </c>
      <c r="B118" s="531" t="str">
        <f>+'2 CONTEXTO E IDENTIFICACIÓN'!J28</f>
        <v>Posibilidad de afectación económica y reputacional por ineficiencias en la planeación y ejecución de proyectos de los ejes misionales a causa de fallas en la articulación interinstitucional y baja participación comunitaria.</v>
      </c>
      <c r="C118" s="500">
        <f>+'3 PROBABIL E IMPACTO INHERENTE'!E28</f>
        <v>0.4</v>
      </c>
      <c r="D118" s="503">
        <f>+'3 PROBABIL E IMPACTO INHERENTE'!M28</f>
        <v>0.2</v>
      </c>
      <c r="E118" s="282">
        <v>1</v>
      </c>
      <c r="F118" s="272"/>
      <c r="G118" s="273" t="s">
        <v>485</v>
      </c>
      <c r="H118" s="273"/>
      <c r="I118" s="163" t="str">
        <f t="shared" si="2"/>
        <v xml:space="preserve"> Identificacion de los territorios a intervenir, entidades y actores- Capitulo DTS Documento Tecnico Social- FICHA PERFIL DEL PROYECTO </v>
      </c>
      <c r="J118" s="2" t="s">
        <v>134</v>
      </c>
      <c r="K118" s="274">
        <f>+IFERROR(VLOOKUP($J118,'11 FORMULAS'!$B$51:$C$53,2,0),"")</f>
        <v>0.25</v>
      </c>
      <c r="L118" s="274" t="str">
        <f>+IFERROR(VLOOKUP($J118,'11 FORMULAS'!$B$51:$D$53,3,0),"")</f>
        <v>Probabilidad</v>
      </c>
      <c r="M118" s="275" t="s">
        <v>135</v>
      </c>
      <c r="N118" s="276">
        <f>+IFERROR(VLOOKUP($M118,'11 FORMULAS'!$B$54:$C$55,2,0),"")</f>
        <v>0.25</v>
      </c>
      <c r="O118" s="277" t="s">
        <v>147</v>
      </c>
      <c r="P118" s="277" t="s">
        <v>240</v>
      </c>
      <c r="Q118" s="277" t="s">
        <v>138</v>
      </c>
      <c r="R118" s="277" t="s">
        <v>248</v>
      </c>
      <c r="S118" s="274">
        <f t="shared" si="3"/>
        <v>0.5</v>
      </c>
      <c r="T118" s="274">
        <f>IF($L118='11 FORMULAS'!$D$51,$C$10-($C$10*$S$10),$C$10)</f>
        <v>0.12</v>
      </c>
      <c r="U118" s="274">
        <f>IF($L118='11 FORMULAS'!$D$53,$D$88-($D$88*$S$88),$D$88)</f>
        <v>0.4</v>
      </c>
      <c r="V118" s="543">
        <f>+IF(T123="","",T123)</f>
        <v>0.2</v>
      </c>
      <c r="W118" s="546">
        <f>+IF(U123="","",U123)</f>
        <v>0.24</v>
      </c>
      <c r="Y118" s="126"/>
      <c r="Z118" s="127"/>
      <c r="AA118" s="127"/>
    </row>
    <row r="119" spans="1:27" ht="29.5" customHeight="1" thickBot="1" x14ac:dyDescent="0.4">
      <c r="A119" s="528"/>
      <c r="B119" s="532"/>
      <c r="C119" s="535"/>
      <c r="D119" s="536"/>
      <c r="E119" s="214">
        <v>2</v>
      </c>
      <c r="F119" s="285"/>
      <c r="G119" s="286"/>
      <c r="H119" s="286"/>
      <c r="I119" s="163" t="str">
        <f t="shared" si="2"/>
        <v xml:space="preserve">  </v>
      </c>
      <c r="J119" s="2" t="s">
        <v>134</v>
      </c>
      <c r="K119" s="274">
        <f>+IFERROR(VLOOKUP($J119,'11 FORMULAS'!$B$51:$C$53,2,0),"")</f>
        <v>0.25</v>
      </c>
      <c r="L119" s="274" t="str">
        <f>+IFERROR(VLOOKUP($J119,'11 FORMULAS'!$B$51:$D$53,3,0),"")</f>
        <v>Probabilidad</v>
      </c>
      <c r="M119" s="275" t="s">
        <v>135</v>
      </c>
      <c r="N119" s="276">
        <f>+IFERROR(VLOOKUP($M119,'11 FORMULAS'!$B$54:$C$55,2,0),"")</f>
        <v>0.25</v>
      </c>
      <c r="O119" s="277" t="s">
        <v>147</v>
      </c>
      <c r="P119" s="277" t="s">
        <v>240</v>
      </c>
      <c r="Q119" s="277" t="s">
        <v>138</v>
      </c>
      <c r="R119" s="277" t="s">
        <v>248</v>
      </c>
      <c r="S119" s="274">
        <f t="shared" si="3"/>
        <v>0.5</v>
      </c>
      <c r="T119" s="274">
        <f>IF($L119='11 FORMULAS'!$D$51,$C$10-($C$10*$S$10),$C$10)</f>
        <v>0.12</v>
      </c>
      <c r="U119" s="274">
        <f>IF($L119='11 FORMULAS'!$D$53,$D$88-($D$88*$S$88),$D$88)</f>
        <v>0.4</v>
      </c>
      <c r="V119" s="551"/>
      <c r="W119" s="552"/>
      <c r="Y119" s="126"/>
      <c r="Z119" s="127"/>
      <c r="AA119" s="127"/>
    </row>
    <row r="120" spans="1:27" ht="29.5" customHeight="1" thickBot="1" x14ac:dyDescent="0.4">
      <c r="A120" s="528"/>
      <c r="B120" s="532"/>
      <c r="C120" s="535"/>
      <c r="D120" s="536"/>
      <c r="E120" s="214">
        <v>3</v>
      </c>
      <c r="F120" s="285"/>
      <c r="G120" s="286"/>
      <c r="H120" s="286"/>
      <c r="I120" s="163" t="str">
        <f t="shared" si="2"/>
        <v xml:space="preserve">  </v>
      </c>
      <c r="J120" s="2" t="s">
        <v>134</v>
      </c>
      <c r="K120" s="274">
        <f>+IFERROR(VLOOKUP($J120,'11 FORMULAS'!$B$51:$C$53,2,0),"")</f>
        <v>0.25</v>
      </c>
      <c r="L120" s="274" t="str">
        <f>+IFERROR(VLOOKUP($J120,'11 FORMULAS'!$B$51:$D$53,3,0),"")</f>
        <v>Probabilidad</v>
      </c>
      <c r="M120" s="275" t="s">
        <v>135</v>
      </c>
      <c r="N120" s="276">
        <f>+IFERROR(VLOOKUP($M120,'11 FORMULAS'!$B$54:$C$55,2,0),"")</f>
        <v>0.25</v>
      </c>
      <c r="O120" s="277" t="s">
        <v>147</v>
      </c>
      <c r="P120" s="277" t="s">
        <v>240</v>
      </c>
      <c r="Q120" s="277" t="s">
        <v>138</v>
      </c>
      <c r="R120" s="277" t="s">
        <v>248</v>
      </c>
      <c r="S120" s="274">
        <f t="shared" si="3"/>
        <v>0.5</v>
      </c>
      <c r="T120" s="274">
        <f>IF($L120='11 FORMULAS'!$D$51,$C$10-($C$10*$S$10),$C$10)</f>
        <v>0.12</v>
      </c>
      <c r="U120" s="274">
        <f>IF($L120='11 FORMULAS'!$D$53,$D$88-($D$88*$S$88),$D$88)</f>
        <v>0.4</v>
      </c>
      <c r="V120" s="551"/>
      <c r="W120" s="552"/>
      <c r="Y120" s="126"/>
      <c r="Z120" s="127"/>
      <c r="AA120" s="127"/>
    </row>
    <row r="121" spans="1:27" ht="29.5" customHeight="1" thickBot="1" x14ac:dyDescent="0.4">
      <c r="A121" s="529"/>
      <c r="B121" s="533"/>
      <c r="C121" s="501"/>
      <c r="D121" s="504"/>
      <c r="E121" s="214">
        <v>4</v>
      </c>
      <c r="F121" s="278"/>
      <c r="G121" s="2"/>
      <c r="H121" s="2"/>
      <c r="I121" s="163" t="str">
        <f t="shared" si="2"/>
        <v xml:space="preserve">  </v>
      </c>
      <c r="J121" s="2" t="s">
        <v>134</v>
      </c>
      <c r="K121" s="274">
        <f>+IFERROR(VLOOKUP($J121,'11 FORMULAS'!$B$51:$C$53,2,0),"")</f>
        <v>0.25</v>
      </c>
      <c r="L121" s="274" t="str">
        <f>+IFERROR(VLOOKUP($J121,'11 FORMULAS'!$B$51:$D$53,3,0),"")</f>
        <v>Probabilidad</v>
      </c>
      <c r="M121" s="275" t="s">
        <v>135</v>
      </c>
      <c r="N121" s="276">
        <f>+IFERROR(VLOOKUP($M121,'11 FORMULAS'!$B$54:$C$55,2,0),"")</f>
        <v>0.25</v>
      </c>
      <c r="O121" s="277" t="s">
        <v>147</v>
      </c>
      <c r="P121" s="277" t="s">
        <v>240</v>
      </c>
      <c r="Q121" s="277" t="s">
        <v>138</v>
      </c>
      <c r="R121" s="277" t="s">
        <v>248</v>
      </c>
      <c r="S121" s="274">
        <f t="shared" si="3"/>
        <v>0.5</v>
      </c>
      <c r="T121" s="274">
        <f>IF($L121='11 FORMULAS'!$D$51,$C$10-($C$10*$S$10),$C$10)</f>
        <v>0.12</v>
      </c>
      <c r="U121" s="274">
        <f>IF($L121='11 FORMULAS'!$D$53,$D$88-($D$88*$S$88),$D$88)</f>
        <v>0.4</v>
      </c>
      <c r="V121" s="544"/>
      <c r="W121" s="547"/>
      <c r="Y121" s="126"/>
      <c r="Z121" s="127"/>
      <c r="AA121" s="127"/>
    </row>
    <row r="122" spans="1:27" ht="29.5" customHeight="1" thickBot="1" x14ac:dyDescent="0.4">
      <c r="A122" s="529"/>
      <c r="B122" s="533"/>
      <c r="C122" s="501"/>
      <c r="D122" s="504"/>
      <c r="E122" s="214">
        <v>5</v>
      </c>
      <c r="F122" s="278"/>
      <c r="G122" s="2"/>
      <c r="H122" s="2"/>
      <c r="I122" s="163" t="str">
        <f t="shared" si="2"/>
        <v xml:space="preserve">  </v>
      </c>
      <c r="J122" s="2" t="s">
        <v>134</v>
      </c>
      <c r="K122" s="274">
        <f>+IFERROR(VLOOKUP($J122,'11 FORMULAS'!$B$51:$C$53,2,0),"")</f>
        <v>0.25</v>
      </c>
      <c r="L122" s="274" t="str">
        <f>+IFERROR(VLOOKUP($J122,'11 FORMULAS'!$B$51:$D$53,3,0),"")</f>
        <v>Probabilidad</v>
      </c>
      <c r="M122" s="275" t="s">
        <v>135</v>
      </c>
      <c r="N122" s="276">
        <f>+IFERROR(VLOOKUP($M122,'11 FORMULAS'!$B$54:$C$55,2,0),"")</f>
        <v>0.25</v>
      </c>
      <c r="O122" s="277" t="s">
        <v>147</v>
      </c>
      <c r="P122" s="277" t="s">
        <v>240</v>
      </c>
      <c r="Q122" s="277" t="s">
        <v>138</v>
      </c>
      <c r="R122" s="277" t="s">
        <v>248</v>
      </c>
      <c r="S122" s="274">
        <f t="shared" si="3"/>
        <v>0.5</v>
      </c>
      <c r="T122" s="274">
        <f>IF($L122='11 FORMULAS'!$D$51,$C$10-($C$10*$S$10),$C$10)</f>
        <v>0.12</v>
      </c>
      <c r="U122" s="274">
        <f>IF($L122='11 FORMULAS'!$D$53,$D$88-($D$88*$S$88),$D$88)</f>
        <v>0.4</v>
      </c>
      <c r="V122" s="544"/>
      <c r="W122" s="547"/>
      <c r="Y122" s="126"/>
      <c r="Z122" s="127"/>
      <c r="AA122" s="127"/>
    </row>
    <row r="123" spans="1:27" ht="29.5" customHeight="1" thickBot="1" x14ac:dyDescent="0.4">
      <c r="A123" s="530"/>
      <c r="B123" s="534"/>
      <c r="C123" s="502"/>
      <c r="D123" s="505"/>
      <c r="E123" s="279">
        <v>6</v>
      </c>
      <c r="F123" s="280"/>
      <c r="G123" s="281"/>
      <c r="H123" s="281"/>
      <c r="I123" s="163" t="str">
        <f t="shared" si="2"/>
        <v xml:space="preserve">  </v>
      </c>
      <c r="J123" s="2" t="s">
        <v>156</v>
      </c>
      <c r="K123" s="274">
        <f>+IFERROR(VLOOKUP($J123,'11 FORMULAS'!$B$51:$C$53,2,0),"")</f>
        <v>0.1</v>
      </c>
      <c r="L123" s="274" t="str">
        <f>+IFERROR(VLOOKUP($J123,'11 FORMULAS'!$B$51:$D$53,3,0),"")</f>
        <v>Impacto</v>
      </c>
      <c r="M123" s="275" t="s">
        <v>135</v>
      </c>
      <c r="N123" s="276">
        <f>+IFERROR(VLOOKUP($M123,'11 FORMULAS'!$B$54:$C$55,2,0),"")</f>
        <v>0.25</v>
      </c>
      <c r="O123" s="277" t="s">
        <v>147</v>
      </c>
      <c r="P123" s="277" t="s">
        <v>240</v>
      </c>
      <c r="Q123" s="277" t="s">
        <v>138</v>
      </c>
      <c r="R123" s="277" t="s">
        <v>248</v>
      </c>
      <c r="S123" s="274">
        <f t="shared" si="3"/>
        <v>0.35</v>
      </c>
      <c r="T123" s="274">
        <f>IF($L123='11 FORMULAS'!$D$51,$C$10-($C$10*$S$10),$C$10)</f>
        <v>0.2</v>
      </c>
      <c r="U123" s="274">
        <f>IF($L123='11 FORMULAS'!$D$53,$D$88-($D$88*$S$88),$D$88)</f>
        <v>0.24</v>
      </c>
      <c r="V123" s="545"/>
      <c r="W123" s="548"/>
    </row>
    <row r="124" spans="1:27" ht="29.5" customHeight="1" thickBot="1" x14ac:dyDescent="0.4">
      <c r="A124" s="527" t="str">
        <f>'2 CONTEXTO E IDENTIFICACIÓN'!A29</f>
        <v>R20 GESTIÓN DOCUMENTAL Y ATENCIÓN AL CIUDADANO</v>
      </c>
      <c r="B124" s="531" t="str">
        <f>+'2 CONTEXTO E IDENTIFICACIÓN'!J29</f>
        <v>Posibilidad de afectación económica y reputacional por el no cumplimiento de los tiempos de respuesta a las PQRSD,   a causa de desconocimiento de las implicaciones legales y normativas aplicables.</v>
      </c>
      <c r="C124" s="500">
        <f>+'3 PROBABIL E IMPACTO INHERENTE'!E29</f>
        <v>0.6</v>
      </c>
      <c r="D124" s="503">
        <f>+'3 PROBABIL E IMPACTO INHERENTE'!M29</f>
        <v>0.6</v>
      </c>
      <c r="E124" s="282">
        <v>1</v>
      </c>
      <c r="F124" s="272"/>
      <c r="G124" s="273"/>
      <c r="H124" s="273"/>
      <c r="I124" s="163" t="str">
        <f t="shared" si="2"/>
        <v xml:space="preserve">  </v>
      </c>
      <c r="J124" s="2" t="s">
        <v>134</v>
      </c>
      <c r="K124" s="274">
        <f>+IFERROR(VLOOKUP($J124,'11 FORMULAS'!$B$51:$C$53,2,0),"")</f>
        <v>0.25</v>
      </c>
      <c r="L124" s="274" t="str">
        <f>+IFERROR(VLOOKUP($J124,'11 FORMULAS'!$B$51:$D$53,3,0),"")</f>
        <v>Probabilidad</v>
      </c>
      <c r="M124" s="275" t="s">
        <v>135</v>
      </c>
      <c r="N124" s="276">
        <f>+IFERROR(VLOOKUP($M124,'11 FORMULAS'!$B$54:$C$55,2,0),"")</f>
        <v>0.25</v>
      </c>
      <c r="O124" s="277" t="s">
        <v>147</v>
      </c>
      <c r="P124" s="277" t="s">
        <v>240</v>
      </c>
      <c r="Q124" s="277" t="s">
        <v>138</v>
      </c>
      <c r="R124" s="277" t="s">
        <v>248</v>
      </c>
      <c r="S124" s="274">
        <f t="shared" si="3"/>
        <v>0.5</v>
      </c>
      <c r="T124" s="274">
        <f>IF($L124='11 FORMULAS'!$D$51,$C$10-($C$10*$S$10),$C$10)</f>
        <v>0.12</v>
      </c>
      <c r="U124" s="274">
        <f>IF($L124='11 FORMULAS'!$D$53,D124-(D124*S124),D124)</f>
        <v>0.6</v>
      </c>
      <c r="V124" s="543">
        <f>+IF(T129="","",T129)</f>
        <v>0.12</v>
      </c>
      <c r="W124" s="546">
        <f>+IF(U129="","",U129)</f>
        <v>0</v>
      </c>
      <c r="Y124" s="126"/>
      <c r="Z124" s="127"/>
      <c r="AA124" s="127"/>
    </row>
    <row r="125" spans="1:27" ht="29.5" customHeight="1" thickBot="1" x14ac:dyDescent="0.4">
      <c r="A125" s="528"/>
      <c r="B125" s="532"/>
      <c r="C125" s="535"/>
      <c r="D125" s="536"/>
      <c r="E125" s="214">
        <v>2</v>
      </c>
      <c r="F125" s="285"/>
      <c r="G125" s="286"/>
      <c r="H125" s="286"/>
      <c r="I125" s="163" t="str">
        <f t="shared" si="2"/>
        <v xml:space="preserve">  </v>
      </c>
      <c r="J125" s="2" t="s">
        <v>145</v>
      </c>
      <c r="K125" s="274">
        <f>+IFERROR(VLOOKUP($J125,'11 FORMULAS'!$B$51:$C$53,2,0),"")</f>
        <v>0.15</v>
      </c>
      <c r="L125" s="274" t="str">
        <f>+IFERROR(VLOOKUP($J125,'11 FORMULAS'!$B$51:$D$53,3,0),"")</f>
        <v>Probabilidad</v>
      </c>
      <c r="M125" s="275" t="s">
        <v>135</v>
      </c>
      <c r="N125" s="276">
        <f>+IFERROR(VLOOKUP($M125,'11 FORMULAS'!$B$54:$C$55,2,0),"")</f>
        <v>0.25</v>
      </c>
      <c r="O125" s="277" t="s">
        <v>147</v>
      </c>
      <c r="P125" s="277" t="s">
        <v>240</v>
      </c>
      <c r="Q125" s="277" t="s">
        <v>138</v>
      </c>
      <c r="R125" s="277" t="s">
        <v>248</v>
      </c>
      <c r="S125" s="274">
        <f t="shared" si="3"/>
        <v>0.4</v>
      </c>
      <c r="T125" s="274">
        <f>IF($L125='11 FORMULAS'!$D$51,$C$10-($C$10*$S$10),$C$10)</f>
        <v>0.12</v>
      </c>
      <c r="U125" s="274">
        <f>IF($L125='11 FORMULAS'!$D$53,D125-(D125*S125),D125)</f>
        <v>0</v>
      </c>
      <c r="V125" s="551"/>
      <c r="W125" s="552"/>
      <c r="Y125" s="126"/>
      <c r="Z125" s="127"/>
      <c r="AA125" s="127"/>
    </row>
    <row r="126" spans="1:27" ht="29.5" customHeight="1" thickBot="1" x14ac:dyDescent="0.4">
      <c r="A126" s="528"/>
      <c r="B126" s="532"/>
      <c r="C126" s="535"/>
      <c r="D126" s="536"/>
      <c r="E126" s="214">
        <v>3</v>
      </c>
      <c r="F126" s="285"/>
      <c r="G126" s="286"/>
      <c r="H126" s="286"/>
      <c r="I126" s="163" t="str">
        <f t="shared" si="2"/>
        <v xml:space="preserve">  </v>
      </c>
      <c r="J126" s="2" t="s">
        <v>134</v>
      </c>
      <c r="K126" s="274">
        <f>+IFERROR(VLOOKUP($J126,'11 FORMULAS'!$B$51:$C$53,2,0),"")</f>
        <v>0.25</v>
      </c>
      <c r="L126" s="274" t="str">
        <f>+IFERROR(VLOOKUP($J126,'11 FORMULAS'!$B$51:$D$53,3,0),"")</f>
        <v>Probabilidad</v>
      </c>
      <c r="M126" s="275" t="s">
        <v>146</v>
      </c>
      <c r="N126" s="276">
        <f>+IFERROR(VLOOKUP($M126,'11 FORMULAS'!$B$54:$C$55,2,0),"")</f>
        <v>0.15</v>
      </c>
      <c r="O126" s="277" t="s">
        <v>147</v>
      </c>
      <c r="P126" s="277" t="s">
        <v>240</v>
      </c>
      <c r="Q126" s="277" t="s">
        <v>138</v>
      </c>
      <c r="R126" s="277" t="s">
        <v>248</v>
      </c>
      <c r="S126" s="274">
        <f t="shared" si="3"/>
        <v>0.4</v>
      </c>
      <c r="T126" s="274">
        <f>IF($L126='11 FORMULAS'!$D$51,$C$10-($C$10*$S$10),$C$10)</f>
        <v>0.12</v>
      </c>
      <c r="U126" s="274">
        <f>IF($L126='11 FORMULAS'!$D$53,D126-(D126*S126),D126)</f>
        <v>0</v>
      </c>
      <c r="V126" s="551"/>
      <c r="W126" s="552"/>
      <c r="Y126" s="126"/>
      <c r="Z126" s="127"/>
      <c r="AA126" s="127"/>
    </row>
    <row r="127" spans="1:27" ht="29.5" customHeight="1" thickBot="1" x14ac:dyDescent="0.4">
      <c r="A127" s="529"/>
      <c r="B127" s="533"/>
      <c r="C127" s="501"/>
      <c r="D127" s="504"/>
      <c r="E127" s="214">
        <v>4</v>
      </c>
      <c r="F127" s="278"/>
      <c r="G127" s="2"/>
      <c r="H127" s="2"/>
      <c r="I127" s="163" t="str">
        <f t="shared" si="2"/>
        <v xml:space="preserve">  </v>
      </c>
      <c r="J127" s="2" t="s">
        <v>134</v>
      </c>
      <c r="K127" s="274">
        <f>+IFERROR(VLOOKUP($J127,'11 FORMULAS'!$B$51:$C$53,2,0),"")</f>
        <v>0.25</v>
      </c>
      <c r="L127" s="274" t="str">
        <f>+IFERROR(VLOOKUP($J127,'11 FORMULAS'!$B$51:$D$53,3,0),"")</f>
        <v>Probabilidad</v>
      </c>
      <c r="M127" s="275" t="s">
        <v>135</v>
      </c>
      <c r="N127" s="276">
        <f>+IFERROR(VLOOKUP($M127,'11 FORMULAS'!$B$54:$C$55,2,0),"")</f>
        <v>0.25</v>
      </c>
      <c r="O127" s="277" t="s">
        <v>147</v>
      </c>
      <c r="P127" s="277" t="s">
        <v>240</v>
      </c>
      <c r="Q127" s="277" t="s">
        <v>138</v>
      </c>
      <c r="R127" s="277" t="s">
        <v>248</v>
      </c>
      <c r="S127" s="274">
        <f t="shared" si="3"/>
        <v>0.5</v>
      </c>
      <c r="T127" s="274">
        <f>IF($L127='11 FORMULAS'!$D$51,$C$10-($C$10*$S$10),$C$10)</f>
        <v>0.12</v>
      </c>
      <c r="U127" s="274">
        <f>IF($L127='11 FORMULAS'!$D$53,D127-(D127*S127),D127)</f>
        <v>0</v>
      </c>
      <c r="V127" s="544"/>
      <c r="W127" s="547"/>
      <c r="Y127" s="126"/>
      <c r="Z127" s="127"/>
      <c r="AA127" s="127"/>
    </row>
    <row r="128" spans="1:27" ht="29.5" customHeight="1" thickBot="1" x14ac:dyDescent="0.4">
      <c r="A128" s="529"/>
      <c r="B128" s="533"/>
      <c r="C128" s="501"/>
      <c r="D128" s="504"/>
      <c r="E128" s="214">
        <v>5</v>
      </c>
      <c r="F128" s="278"/>
      <c r="G128" s="2"/>
      <c r="H128" s="2"/>
      <c r="I128" s="163" t="str">
        <f t="shared" si="2"/>
        <v xml:space="preserve">  </v>
      </c>
      <c r="J128" s="2" t="s">
        <v>134</v>
      </c>
      <c r="K128" s="274">
        <f>+IFERROR(VLOOKUP($J128,'11 FORMULAS'!$B$51:$C$53,2,0),"")</f>
        <v>0.25</v>
      </c>
      <c r="L128" s="274" t="str">
        <f>+IFERROR(VLOOKUP($J128,'11 FORMULAS'!$B$51:$D$53,3,0),"")</f>
        <v>Probabilidad</v>
      </c>
      <c r="M128" s="275" t="s">
        <v>135</v>
      </c>
      <c r="N128" s="276">
        <f>+IFERROR(VLOOKUP($M128,'11 FORMULAS'!$B$54:$C$55,2,0),"")</f>
        <v>0.25</v>
      </c>
      <c r="O128" s="277" t="s">
        <v>147</v>
      </c>
      <c r="P128" s="277" t="s">
        <v>240</v>
      </c>
      <c r="Q128" s="277" t="s">
        <v>138</v>
      </c>
      <c r="R128" s="277" t="s">
        <v>248</v>
      </c>
      <c r="S128" s="274">
        <f t="shared" si="3"/>
        <v>0.5</v>
      </c>
      <c r="T128" s="274">
        <f>IF($L128='11 FORMULAS'!$D$51,$C$10-($C$10*$S$10),$C$10)</f>
        <v>0.12</v>
      </c>
      <c r="U128" s="274">
        <f>IF($L128='11 FORMULAS'!$D$53,D128-(D128*S128),D128)</f>
        <v>0</v>
      </c>
      <c r="V128" s="544"/>
      <c r="W128" s="547"/>
      <c r="Y128" s="126"/>
      <c r="Z128" s="127"/>
      <c r="AA128" s="127"/>
    </row>
    <row r="129" spans="1:23" ht="29.5" customHeight="1" thickBot="1" x14ac:dyDescent="0.4">
      <c r="A129" s="530"/>
      <c r="B129" s="534"/>
      <c r="C129" s="502"/>
      <c r="D129" s="505"/>
      <c r="E129" s="279">
        <v>6</v>
      </c>
      <c r="F129" s="280"/>
      <c r="G129" s="281"/>
      <c r="H129" s="281"/>
      <c r="I129" s="163" t="str">
        <f t="shared" si="2"/>
        <v xml:space="preserve">  </v>
      </c>
      <c r="J129" s="2" t="s">
        <v>134</v>
      </c>
      <c r="K129" s="274">
        <f>+IFERROR(VLOOKUP($J129,'11 FORMULAS'!$B$51:$C$53,2,0),"")</f>
        <v>0.25</v>
      </c>
      <c r="L129" s="274" t="str">
        <f>+IFERROR(VLOOKUP($J129,'11 FORMULAS'!$B$51:$D$53,3,0),"")</f>
        <v>Probabilidad</v>
      </c>
      <c r="M129" s="275" t="s">
        <v>135</v>
      </c>
      <c r="N129" s="276">
        <f>+IFERROR(VLOOKUP($M129,'11 FORMULAS'!$B$54:$C$55,2,0),"")</f>
        <v>0.25</v>
      </c>
      <c r="O129" s="277" t="s">
        <v>147</v>
      </c>
      <c r="P129" s="277" t="s">
        <v>240</v>
      </c>
      <c r="Q129" s="277" t="s">
        <v>138</v>
      </c>
      <c r="R129" s="277" t="s">
        <v>248</v>
      </c>
      <c r="S129" s="274">
        <f t="shared" si="3"/>
        <v>0.5</v>
      </c>
      <c r="T129" s="274">
        <f>IF($L129='11 FORMULAS'!$D$51,$C$10-($C$10*$S$10),$C$10)</f>
        <v>0.12</v>
      </c>
      <c r="U129" s="274">
        <f>IF($L129='11 FORMULAS'!$D$53,D129-(D129*S129),D129)</f>
        <v>0</v>
      </c>
      <c r="V129" s="545"/>
      <c r="W129" s="548"/>
    </row>
  </sheetData>
  <sheetProtection formatCells="0" formatColumns="0" formatRows="0" sort="0" autoFilter="0" pivotTables="0"/>
  <autoFilter ref="A9:X129" xr:uid="{00000000-0009-0000-0000-000005000000}"/>
  <dataConsolidate/>
  <mergeCells count="140">
    <mergeCell ref="A1:B3"/>
    <mergeCell ref="C1:I3"/>
    <mergeCell ref="J1:K1"/>
    <mergeCell ref="J3:K3"/>
    <mergeCell ref="V124:V129"/>
    <mergeCell ref="W124:W129"/>
    <mergeCell ref="B5:D5"/>
    <mergeCell ref="B6:D6"/>
    <mergeCell ref="V106:V111"/>
    <mergeCell ref="W106:W111"/>
    <mergeCell ref="V112:V117"/>
    <mergeCell ref="W112:W117"/>
    <mergeCell ref="V118:V123"/>
    <mergeCell ref="W118:W123"/>
    <mergeCell ref="V88:V93"/>
    <mergeCell ref="W88:W93"/>
    <mergeCell ref="V94:V99"/>
    <mergeCell ref="W94:W99"/>
    <mergeCell ref="V100:V105"/>
    <mergeCell ref="W100:W105"/>
    <mergeCell ref="V70:V75"/>
    <mergeCell ref="W70:W75"/>
    <mergeCell ref="V76:V81"/>
    <mergeCell ref="W76:W81"/>
    <mergeCell ref="V82:V87"/>
    <mergeCell ref="W82:W87"/>
    <mergeCell ref="V52:V57"/>
    <mergeCell ref="W52:W57"/>
    <mergeCell ref="V58:V63"/>
    <mergeCell ref="W58:W63"/>
    <mergeCell ref="V64:V69"/>
    <mergeCell ref="W64:W69"/>
    <mergeCell ref="V34:V39"/>
    <mergeCell ref="W34:W39"/>
    <mergeCell ref="V40:V45"/>
    <mergeCell ref="W40:W45"/>
    <mergeCell ref="V46:V51"/>
    <mergeCell ref="W46:W51"/>
    <mergeCell ref="Y6:AA6"/>
    <mergeCell ref="V22:V27"/>
    <mergeCell ref="W22:W27"/>
    <mergeCell ref="V28:V33"/>
    <mergeCell ref="W28:W33"/>
    <mergeCell ref="V10:V15"/>
    <mergeCell ref="W10:W15"/>
    <mergeCell ref="V16:V21"/>
    <mergeCell ref="W16:W21"/>
    <mergeCell ref="A94:A99"/>
    <mergeCell ref="B94:B99"/>
    <mergeCell ref="C94:C99"/>
    <mergeCell ref="D94:D99"/>
    <mergeCell ref="A100:A105"/>
    <mergeCell ref="B100:B105"/>
    <mergeCell ref="C100:C105"/>
    <mergeCell ref="D100:D105"/>
    <mergeCell ref="A124:A129"/>
    <mergeCell ref="B124:B129"/>
    <mergeCell ref="C124:C129"/>
    <mergeCell ref="D124:D129"/>
    <mergeCell ref="A106:A111"/>
    <mergeCell ref="B106:B111"/>
    <mergeCell ref="C106:C111"/>
    <mergeCell ref="D106:D111"/>
    <mergeCell ref="A112:A117"/>
    <mergeCell ref="B112:B117"/>
    <mergeCell ref="C112:C117"/>
    <mergeCell ref="D112:D117"/>
    <mergeCell ref="A118:A123"/>
    <mergeCell ref="B118:B123"/>
    <mergeCell ref="C118:C123"/>
    <mergeCell ref="D118:D123"/>
    <mergeCell ref="D82:D87"/>
    <mergeCell ref="A88:A93"/>
    <mergeCell ref="B88:B93"/>
    <mergeCell ref="C88:C93"/>
    <mergeCell ref="D88:D93"/>
    <mergeCell ref="A82:A87"/>
    <mergeCell ref="B82:B87"/>
    <mergeCell ref="C82:C87"/>
    <mergeCell ref="A70:A75"/>
    <mergeCell ref="B70:B75"/>
    <mergeCell ref="C70:C75"/>
    <mergeCell ref="D70:D75"/>
    <mergeCell ref="A76:A81"/>
    <mergeCell ref="B76:B81"/>
    <mergeCell ref="C76:C81"/>
    <mergeCell ref="D76:D81"/>
    <mergeCell ref="A58:A63"/>
    <mergeCell ref="B58:B63"/>
    <mergeCell ref="C58:C63"/>
    <mergeCell ref="D58:D63"/>
    <mergeCell ref="A64:A69"/>
    <mergeCell ref="B64:B69"/>
    <mergeCell ref="C64:C69"/>
    <mergeCell ref="D64:D69"/>
    <mergeCell ref="A46:A51"/>
    <mergeCell ref="B46:B51"/>
    <mergeCell ref="C46:C51"/>
    <mergeCell ref="D46:D51"/>
    <mergeCell ref="A52:A57"/>
    <mergeCell ref="B52:B57"/>
    <mergeCell ref="C52:C57"/>
    <mergeCell ref="D52:D57"/>
    <mergeCell ref="A40:A45"/>
    <mergeCell ref="B40:B45"/>
    <mergeCell ref="C40:C45"/>
    <mergeCell ref="D40:D45"/>
    <mergeCell ref="A34:A39"/>
    <mergeCell ref="B34:B39"/>
    <mergeCell ref="C34:C39"/>
    <mergeCell ref="D34:D39"/>
    <mergeCell ref="A10:A15"/>
    <mergeCell ref="B10:B15"/>
    <mergeCell ref="A28:A33"/>
    <mergeCell ref="B28:B33"/>
    <mergeCell ref="C28:C33"/>
    <mergeCell ref="D28:D33"/>
    <mergeCell ref="A16:A21"/>
    <mergeCell ref="B16:B21"/>
    <mergeCell ref="C16:C21"/>
    <mergeCell ref="D16:D21"/>
    <mergeCell ref="A22:A27"/>
    <mergeCell ref="B22:B27"/>
    <mergeCell ref="C22:C27"/>
    <mergeCell ref="D22:D27"/>
    <mergeCell ref="C8:C9"/>
    <mergeCell ref="C10:C15"/>
    <mergeCell ref="D8:D9"/>
    <mergeCell ref="D10:D15"/>
    <mergeCell ref="S6:S8"/>
    <mergeCell ref="T6:T8"/>
    <mergeCell ref="U6:U8"/>
    <mergeCell ref="A8:A9"/>
    <mergeCell ref="B8:B9"/>
    <mergeCell ref="E8:E9"/>
    <mergeCell ref="J8:N8"/>
    <mergeCell ref="F8:H8"/>
    <mergeCell ref="O8:R8"/>
    <mergeCell ref="J6:R7"/>
    <mergeCell ref="E6:I7"/>
  </mergeCells>
  <phoneticPr fontId="0" type="noConversion"/>
  <conditionalFormatting sqref="C10:D10 V10:W10 C16:D16 V16:W16 C22:D22 V22:W22 C28:D28 V28:W28 C34:D36 V34:W36 C40:D42 V40:W42 C46:D46 V46:W46 C52:D52 V52:W52 C58:D58 V58:W58 C64:D64 V64:W64 C70:D72 V70:W72 C76:D76 V76:W76 C82:D82 V82:W82 C88:D88 V88:W88 C94:D94 V94:W94 C100:D100 V100:W100 C106:D108 V106:W108 C112:D114 V112:W114 C118:D120 V118:W120 C124:D126 V124:W126">
    <cfRule type="cellIs" dxfId="98" priority="269" operator="between">
      <formula>$Z$8</formula>
      <formula>$AA$8</formula>
    </cfRule>
    <cfRule type="cellIs" dxfId="97" priority="270" operator="between">
      <formula>$Z$9</formula>
      <formula>$AA$9</formula>
    </cfRule>
    <cfRule type="cellIs" dxfId="96" priority="271" operator="between">
      <formula>$Z$10</formula>
      <formula>$AA$10</formula>
    </cfRule>
    <cfRule type="cellIs" dxfId="95" priority="272" operator="between">
      <formula>$Z$11</formula>
      <formula>$AA$11</formula>
    </cfRule>
    <cfRule type="cellIs" dxfId="94" priority="273" operator="between">
      <formula>$Z$12</formula>
      <formula>$AA$12</formula>
    </cfRule>
  </conditionalFormatting>
  <printOptions horizontalCentered="1" verticalCentered="1"/>
  <pageMargins left="0.23622047244094491" right="0.23622047244094491" top="0.74803149606299213" bottom="0.74803149606299213" header="0.31496062992125984" footer="0.31496062992125984"/>
  <pageSetup scale="31" orientation="landscape" r:id="rId1"/>
  <headerFooter alignWithMargins="0"/>
  <rowBreaks count="2" manualBreakCount="2">
    <brk id="39" max="16383" man="1"/>
    <brk id="77" max="26" man="1"/>
  </rowBreaks>
  <drawing r:id="rId2"/>
  <extLst>
    <ext xmlns:x14="http://schemas.microsoft.com/office/spreadsheetml/2009/9/main" uri="{CCE6A557-97BC-4b89-ADB6-D9C93CAAB3DF}">
      <x14:dataValidations xmlns:xm="http://schemas.microsoft.com/office/excel/2006/main" xWindow="712" yWindow="776" count="6">
        <x14:dataValidation type="list" allowBlank="1" showInputMessage="1" showErrorMessage="1" xr:uid="{00000000-0002-0000-0500-000000000000}">
          <x14:formula1>
            <xm:f>'11 FORMULAS'!$B$51:$B$53</xm:f>
          </x14:formula1>
          <xm:sqref>J10:J129</xm:sqref>
        </x14:dataValidation>
        <x14:dataValidation type="list" allowBlank="1" showInputMessage="1" showErrorMessage="1" xr:uid="{00000000-0002-0000-0500-000001000000}">
          <x14:formula1>
            <xm:f>'11 FORMULAS'!$B$54:$B$55</xm:f>
          </x14:formula1>
          <xm:sqref>M10:M129</xm:sqref>
        </x14:dataValidation>
        <x14:dataValidation type="list" allowBlank="1" showInputMessage="1" showErrorMessage="1" xr:uid="{00000000-0002-0000-0500-000002000000}">
          <x14:formula1>
            <xm:f>'11 FORMULAS'!$B$60:$B$62</xm:f>
          </x14:formula1>
          <xm:sqref>O10:O129</xm:sqref>
        </x14:dataValidation>
        <x14:dataValidation type="list" allowBlank="1" showInputMessage="1" showErrorMessage="1" xr:uid="{00000000-0002-0000-0500-000003000000}">
          <x14:formula1>
            <xm:f>'11 FORMULAS'!$B$68:$B$69</xm:f>
          </x14:formula1>
          <xm:sqref>Q10:Q129</xm:sqref>
        </x14:dataValidation>
        <x14:dataValidation type="list" allowBlank="1" showInputMessage="1" showErrorMessage="1" xr:uid="{00000000-0002-0000-0500-000004000000}">
          <x14:formula1>
            <xm:f>'11 FORMULAS'!$B$70:$B$72</xm:f>
          </x14:formula1>
          <xm:sqref>R10:R129</xm:sqref>
        </x14:dataValidation>
        <x14:dataValidation type="list" allowBlank="1" showInputMessage="1" showErrorMessage="1" xr:uid="{00000000-0002-0000-0500-000005000000}">
          <x14:formula1>
            <xm:f>'11 FORMULAS'!$B$63:$B$67</xm:f>
          </x14:formula1>
          <xm:sqref>P10:P129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H38"/>
  <sheetViews>
    <sheetView showGridLines="0" zoomScale="85" zoomScaleNormal="85" workbookViewId="0">
      <pane xSplit="1" ySplit="9" topLeftCell="C29" activePane="bottomRight" state="frozen"/>
      <selection sqref="A1:XFD1048576"/>
      <selection pane="topRight" sqref="A1:XFD1048576"/>
      <selection pane="bottomLeft" sqref="A1:XFD1048576"/>
      <selection pane="bottomRight" sqref="A1:XFD1048576"/>
    </sheetView>
  </sheetViews>
  <sheetFormatPr baseColWidth="10" defaultColWidth="0" defaultRowHeight="12.5" zeroHeight="1" x14ac:dyDescent="0.35"/>
  <cols>
    <col min="1" max="1" width="17" style="253" customWidth="1"/>
    <col min="2" max="2" width="24.1796875" style="256" customWidth="1"/>
    <col min="3" max="3" width="15.26953125" style="256" customWidth="1"/>
    <col min="4" max="4" width="17.54296875" style="256" customWidth="1"/>
    <col min="5" max="5" width="16.453125" style="291" customWidth="1"/>
    <col min="6" max="6" width="11.26953125" style="291" customWidth="1"/>
    <col min="7" max="7" width="15.453125" style="256" customWidth="1"/>
    <col min="8" max="8" width="10.1796875" style="256" bestFit="1" customWidth="1"/>
    <col min="9" max="9" width="7.453125" style="256" customWidth="1"/>
    <col min="10" max="10" width="14" style="256" customWidth="1"/>
    <col min="11" max="11" width="16.1796875" style="256" customWidth="1"/>
    <col min="12" max="15" width="12.453125" style="256" customWidth="1"/>
    <col min="16" max="16" width="3.81640625" style="256" customWidth="1"/>
    <col min="17" max="17" width="4.81640625" style="253" customWidth="1"/>
    <col min="18" max="18" width="7" style="253" bestFit="1" customWidth="1"/>
    <col min="19" max="24" width="14" style="253" customWidth="1"/>
    <col min="25" max="25" width="11.453125" style="253" customWidth="1"/>
    <col min="26" max="29" width="11.453125" style="253" hidden="1" customWidth="1"/>
    <col min="30" max="30" width="5.453125" style="253" hidden="1" customWidth="1"/>
    <col min="31" max="31" width="26.81640625" style="253" hidden="1" customWidth="1"/>
    <col min="32" max="36" width="22.81640625" style="256" hidden="1" customWidth="1"/>
    <col min="37" max="37" width="23.453125" style="253" hidden="1" customWidth="1"/>
    <col min="38" max="265" width="11.453125" style="253" hidden="1" customWidth="1"/>
    <col min="266" max="266" width="12.453125" style="253" hidden="1" customWidth="1"/>
    <col min="267" max="267" width="47" style="253" hidden="1" customWidth="1"/>
    <col min="268" max="268" width="35" style="253" hidden="1" customWidth="1"/>
    <col min="269" max="16384" width="14.453125" style="253" hidden="1"/>
  </cols>
  <sheetData>
    <row r="1" spans="1:38" s="213" customFormat="1" ht="32.5" customHeight="1" x14ac:dyDescent="0.35">
      <c r="A1" s="343"/>
      <c r="B1" s="344"/>
      <c r="C1" s="349" t="s">
        <v>93</v>
      </c>
      <c r="D1" s="350"/>
      <c r="E1" s="350"/>
      <c r="F1" s="350"/>
      <c r="G1" s="350"/>
      <c r="H1" s="350"/>
      <c r="I1" s="351"/>
      <c r="J1" s="467" t="s">
        <v>94</v>
      </c>
      <c r="K1" s="468"/>
    </row>
    <row r="2" spans="1:38" s="213" customFormat="1" ht="26.15" customHeight="1" x14ac:dyDescent="0.35">
      <c r="A2" s="345"/>
      <c r="B2" s="346"/>
      <c r="C2" s="352"/>
      <c r="D2" s="353"/>
      <c r="E2" s="353"/>
      <c r="F2" s="353"/>
      <c r="G2" s="353"/>
      <c r="H2" s="353"/>
      <c r="I2" s="354"/>
      <c r="J2" s="214" t="s">
        <v>95</v>
      </c>
      <c r="K2" s="214" t="s">
        <v>96</v>
      </c>
    </row>
    <row r="3" spans="1:38" s="213" customFormat="1" ht="32.5" customHeight="1" x14ac:dyDescent="0.35">
      <c r="A3" s="347"/>
      <c r="B3" s="348"/>
      <c r="C3" s="355"/>
      <c r="D3" s="356"/>
      <c r="E3" s="356"/>
      <c r="F3" s="356"/>
      <c r="G3" s="356"/>
      <c r="H3" s="356"/>
      <c r="I3" s="357"/>
      <c r="J3" s="467" t="s">
        <v>97</v>
      </c>
      <c r="K3" s="468"/>
    </row>
    <row r="4" spans="1:38" s="217" customFormat="1" ht="13.5" thickBot="1" x14ac:dyDescent="0.3">
      <c r="A4" s="215"/>
      <c r="B4" s="28"/>
      <c r="C4" s="112"/>
      <c r="D4" s="112"/>
      <c r="E4" s="289"/>
      <c r="F4" s="120"/>
      <c r="G4" s="120"/>
      <c r="H4" s="121"/>
      <c r="I4" s="122"/>
      <c r="J4" s="110"/>
      <c r="K4" s="29"/>
      <c r="L4" s="29"/>
      <c r="M4" s="29"/>
      <c r="N4" s="29"/>
      <c r="O4" s="29"/>
      <c r="P4" s="28"/>
      <c r="AF4" s="219"/>
      <c r="AG4" s="219"/>
      <c r="AH4" s="219"/>
      <c r="AI4" s="219"/>
      <c r="AJ4" s="219"/>
    </row>
    <row r="5" spans="1:38" s="217" customFormat="1" ht="23.25" customHeight="1" thickBot="1" x14ac:dyDescent="0.3">
      <c r="A5" s="328" t="s">
        <v>98</v>
      </c>
      <c r="B5" s="557" t="str">
        <f>'2 CONTEXTO E IDENTIFICACIÓN'!B5</f>
        <v>Región Administrativa y de Planeación Especial (RAP-E) Región Central</v>
      </c>
      <c r="C5" s="558"/>
      <c r="D5" s="558"/>
      <c r="E5" s="558"/>
      <c r="F5" s="558"/>
      <c r="G5" s="559"/>
      <c r="AF5" s="219"/>
      <c r="AG5" s="219"/>
      <c r="AH5" s="219"/>
      <c r="AI5" s="219"/>
      <c r="AJ5" s="219"/>
    </row>
    <row r="6" spans="1:38" s="217" customFormat="1" ht="14.5" thickBot="1" x14ac:dyDescent="0.3">
      <c r="A6" s="115"/>
      <c r="B6" s="371"/>
      <c r="C6" s="371"/>
      <c r="D6" s="371"/>
      <c r="E6" s="27"/>
      <c r="F6" s="66"/>
      <c r="AF6" s="219"/>
      <c r="AG6" s="219"/>
      <c r="AH6" s="219"/>
      <c r="AI6" s="219"/>
      <c r="AJ6" s="219"/>
    </row>
    <row r="7" spans="1:38" s="217" customFormat="1" ht="13.5" thickBot="1" x14ac:dyDescent="0.35">
      <c r="D7" s="28"/>
      <c r="E7" s="25"/>
      <c r="F7" s="66"/>
      <c r="I7" s="494" t="s">
        <v>322</v>
      </c>
      <c r="J7" s="495"/>
      <c r="K7" s="495"/>
      <c r="L7" s="495"/>
      <c r="M7" s="495"/>
      <c r="N7" s="495"/>
      <c r="O7" s="496"/>
      <c r="R7" s="248"/>
      <c r="S7" s="249"/>
      <c r="T7" s="488" t="s">
        <v>159</v>
      </c>
      <c r="U7" s="488"/>
      <c r="V7" s="488"/>
      <c r="W7" s="488"/>
      <c r="X7" s="489"/>
      <c r="AF7" s="219"/>
      <c r="AG7" s="219"/>
      <c r="AH7" s="219"/>
      <c r="AI7" s="219"/>
      <c r="AJ7" s="219"/>
    </row>
    <row r="8" spans="1:38" ht="22.5" customHeight="1" x14ac:dyDescent="0.35">
      <c r="A8" s="67"/>
      <c r="B8" s="67"/>
      <c r="C8" s="32"/>
      <c r="D8" s="67"/>
      <c r="E8" s="367" t="s">
        <v>323</v>
      </c>
      <c r="F8" s="367"/>
      <c r="G8" s="367"/>
      <c r="H8" s="32"/>
      <c r="I8" s="250"/>
      <c r="J8" s="251"/>
      <c r="K8" s="488" t="s">
        <v>159</v>
      </c>
      <c r="L8" s="488"/>
      <c r="M8" s="488"/>
      <c r="N8" s="488"/>
      <c r="O8" s="489"/>
      <c r="P8" s="32"/>
      <c r="R8" s="252"/>
      <c r="T8" s="254">
        <v>0.2</v>
      </c>
      <c r="U8" s="254">
        <v>0.4</v>
      </c>
      <c r="V8" s="254">
        <v>0.6</v>
      </c>
      <c r="W8" s="254">
        <v>0.8</v>
      </c>
      <c r="X8" s="255">
        <v>1</v>
      </c>
      <c r="Y8" s="33"/>
      <c r="Z8" s="33"/>
      <c r="AA8" s="33"/>
      <c r="AB8" s="33"/>
      <c r="AC8" s="33"/>
      <c r="AD8" s="33"/>
      <c r="AE8" s="33"/>
    </row>
    <row r="9" spans="1:38" ht="40" customHeight="1" x14ac:dyDescent="0.25">
      <c r="A9" s="36" t="s">
        <v>256</v>
      </c>
      <c r="B9" s="36" t="s">
        <v>298</v>
      </c>
      <c r="C9" s="36" t="s">
        <v>324</v>
      </c>
      <c r="D9" s="36" t="s">
        <v>324</v>
      </c>
      <c r="E9" s="36" t="s">
        <v>140</v>
      </c>
      <c r="F9" s="36" t="s">
        <v>159</v>
      </c>
      <c r="G9" s="36" t="s">
        <v>325</v>
      </c>
      <c r="H9" s="32"/>
      <c r="I9" s="252"/>
      <c r="J9" s="38"/>
      <c r="K9" s="39" t="s">
        <v>273</v>
      </c>
      <c r="L9" s="39" t="s">
        <v>277</v>
      </c>
      <c r="M9" s="39" t="s">
        <v>281</v>
      </c>
      <c r="N9" s="39" t="s">
        <v>286</v>
      </c>
      <c r="O9" s="40" t="s">
        <v>291</v>
      </c>
      <c r="P9" s="32"/>
      <c r="R9" s="252"/>
      <c r="S9" s="257"/>
      <c r="T9" s="41" t="s">
        <v>273</v>
      </c>
      <c r="U9" s="41" t="s">
        <v>277</v>
      </c>
      <c r="V9" s="41" t="s">
        <v>281</v>
      </c>
      <c r="W9" s="41" t="s">
        <v>286</v>
      </c>
      <c r="X9" s="42" t="s">
        <v>291</v>
      </c>
      <c r="AA9" s="33"/>
      <c r="AB9" s="33"/>
      <c r="AC9" s="43"/>
      <c r="AD9" s="43"/>
      <c r="AE9" s="43"/>
      <c r="AF9" s="43"/>
      <c r="AG9" s="43"/>
      <c r="AH9" s="43"/>
      <c r="AI9" s="43"/>
      <c r="AJ9" s="43"/>
      <c r="AK9" s="43"/>
      <c r="AL9" s="43"/>
    </row>
    <row r="10" spans="1:38" ht="93" customHeight="1" x14ac:dyDescent="0.25">
      <c r="A10" s="258" t="str">
        <f>'2 CONTEXTO E IDENTIFICACIÓN'!A10</f>
        <v>R1 ADMINISTRACIÓN DEL SISTEMA DE GESTIÓN</v>
      </c>
      <c r="B10" s="259" t="str">
        <f>+'2 CONTEXTO E IDENTIFICACIÓN'!J10</f>
        <v>Posibilidad de afectación reputacional por la no actualización de documentos del SIG a causa de carencia de una cultura organanizacional  de mejora continua</v>
      </c>
      <c r="C10" s="290">
        <f>+'5 VALORACIÓN DEL CONTROL'!T15</f>
        <v>0.12</v>
      </c>
      <c r="D10" s="44">
        <f>+'5 VALORACIÓN DEL CONTROL'!U15</f>
        <v>0.4</v>
      </c>
      <c r="E10" s="68" t="str">
        <f>+IF(C10=0,"",IF(C10&lt;=$R$14,$S$14,IF(C10&lt;=$R$13,$S$13,IF(C10&lt;=$R$12,$S$12,IF(C10&lt;=$R$11,$S$11,IF(C10&lt;=$R$10,$S$10,""))))))</f>
        <v>Muy Baja</v>
      </c>
      <c r="F10" s="68" t="str">
        <f>+IF(D10=0,"",IF(D10&lt;=$T$8,$T$9,IF(D10&lt;=$U$8,$U$9,IF(D10&lt;=$V$8,$V$9,IF(D10&lt;=$W$8,$W$9,IF(D10&lt;=$X$8,$X$9,""))))))</f>
        <v>Menor</v>
      </c>
      <c r="G10" s="259" t="str">
        <f>+IF(E10=$S$10,IF(F10=$T$9,$T$10,IF(F10=$U$9,$U$10,IF(F10=$V$9,$V$10,IF(F10=$W$9,$W$10,IF(F10=$X$9,$X$10))))),IF(E10=$S$11,IF(F10=$T$9,$T$11,IF(F10=$U$9,$U$11,IF(F10=$V$9,$V$11,IF(F10=$W$9,$W$11,IF(F10=$X$9,$X$11))))),IF(E10=$S$12,IF(F10=$T$9,$T$12,IF(F10=$U$9,$U$12,IF(F10=$V$9,$V$12,IF(F10=$W$9,$W$12,IF(F10=$X$9,$X$12))))),IF(E10=$S$13,IF(F10=$T$9,$T$13,IF(F10=$U$9,$U$13,IF(F10=$V$9,$V$13,IF(F10=$W$9,$W$13,IF(F10=$X$9,$X$13))))),IF(E10=$S$14,IF(F10=$T$9,$T$14,IF(F10=$U$9,$U$14,IF(F10=$V$9,$V$14,IF(F10=$W$9,$W$14,IF(F10=$X$9,$X$14))))),"")))))</f>
        <v>Bajo</v>
      </c>
      <c r="H10" s="260"/>
      <c r="I10" s="492" t="s">
        <v>140</v>
      </c>
      <c r="J10" s="39" t="s">
        <v>289</v>
      </c>
      <c r="K10" s="45" t="str">
        <f>+IF(AND(E10=$S$10,F10=$T$9),A10,"")&amp;" "&amp;IF(AND(E11=$S$10,F11=$T$9),A11,"")&amp;" "&amp;IF(AND(E12=$S$10,F12=$T$9),A12,"")&amp;" "&amp;IF(AND(E13=$S$10,F13=$T$9),A13,"")&amp;" "&amp;IF(AND(E14=$S$10,F14=$T$9),A14,"")&amp;" "&amp;IF(AND(E15=$S$10,F15=$T$9),A15,"")&amp;" "&amp;IF(AND(E16=$S$10,F16=$T$9),A16,"")&amp;" "&amp;IF(AND(E17=$S$10,F17=$T$9),A17,"")&amp;" "&amp;IF(AND(E18=$S$10,F18=$T$9),A18,"")&amp;" "&amp;IF(AND(E19=$S$10,F19=$T$9),A19,"")&amp;" "&amp;IF(AND(E20=$S$10,F20=$T$9),A20,"")&amp;" "&amp;IF(AND(E21=$S$10,F21=$T$9),A21,"")&amp;" "&amp;IF(AND(E22=$S$10,F22=$T$9),A22,"")&amp;" "&amp;IF(AND(E23=$S$10,F23=$T$9),A23,"")&amp;" "&amp;IF(AND(E24=$S$10,F24=$T$9),A24,"")&amp;" "&amp;IF(AND(E25=$S$10,F25=$T$9),A25,"")&amp;" "&amp;IF(AND(E26=$S$10,F26=$T$9),A26,"")&amp;" "&amp;IF(AND(E27=$S$10,F27=$T$9),A27,"")&amp;" "&amp;IF(AND(E28=$S$10,F28=$T$9),A28,"")&amp;" "&amp;IF(AND(E29=$S$10,F29=$T$9),A29,"")</f>
        <v xml:space="preserve">                   </v>
      </c>
      <c r="L10" s="45" t="str">
        <f>+IF(AND(E10=$S$10,F10=$U$9),A10,"")&amp;" "&amp;IF(AND(E11=$S$10,F11=$U$9),A11,"")&amp;" "&amp;IF(AND(E12=$S$10,F12=$U$9),A12,"")&amp;" "&amp;IF(AND(E13=$S$10,F13=$U$9),A13,"")&amp;" "&amp;IF(AND(E14=$S$10,F14=$U$9),A14,"")&amp;" "&amp;IF(AND(E15=$S$10,F15=$U$9),A15,"")&amp;" "&amp;IF(AND(E16=$S$10,F16=$U$9),A16,"")&amp;" "&amp;IF(AND(E17=$S$10,F17=$U$9),A17,"")&amp;" "&amp;IF(AND(E18=$S$10,F18=$U$9),A18,"")&amp;" "&amp;IF(AND(E19=$S$10,F19=$U$9),A19,"")&amp;" "&amp;IF(AND(E20=$S$10,F20=$U$9),A20,"")&amp;" "&amp;IF(AND(E21=$S$10,F21=$U$9),A21,"")&amp;" "&amp;IF(AND(E22=$S$10,F22=$U$9),A22,"")&amp;" "&amp;IF(AND(E23=$S$10,F23=$U$9),A23,"")&amp;" "&amp;IF(AND(E24=$S$10,F24=$U$9),A24,"")&amp;" "&amp;IF(AND(E25=$S$10,F25=$U$9),A25,"")&amp;" "&amp;IF(AND(E26=$S$10,F26=$U$9),A26,"")&amp;" "&amp;IF(AND(E27=$S$10,F27=$U$9),A27,"")&amp;" "&amp;IF(AND(E28=$S$10,F28=$U$9),A28,"")&amp;" "&amp;IF(AND(E29=$S$10,F29=$U$9),A29,"")</f>
        <v xml:space="preserve">                   </v>
      </c>
      <c r="M10" s="45" t="str">
        <f>+IF(AND(E10=$S$10,F10=$V$9),A10,"")&amp;" "&amp;IF(AND(E11=$S$10,F11=$V$9),A11,"")&amp;" "&amp;IF(AND(E12=$S$10,F12=$V$9),A12,"")&amp;" "&amp;IF(AND(E13=$S$10,F13=$V$9),A13,"")&amp;" "&amp;IF(AND(E14=$S$10,F14=$V$9),A14,"")&amp;" "&amp;IF(AND(E15=$S$10,F15=$V$9),A15,"")&amp;" "&amp;IF(AND(E16=$S$10,F16=$V$9),A16,"")&amp;" "&amp;IF(AND(E17=$S$10,F17=$V$9),A17,"")&amp;" "&amp;IF(AND(E18=$S$10,F18=$V$9),A18,"")&amp;" "&amp;IF(AND(E19=$S$10,F19=$V$9),A19,"")&amp;" "&amp;IF(AND(E20=$S$10,F20=$V$9),A20,"")&amp;" "&amp;IF(AND(E21=$S$10,F21=$V$9),A21,"")&amp;" "&amp;IF(AND(E22=$S$10,F22=$V$9),A22,"")&amp;" "&amp;IF(AND(E23=$S$10,F23=$V$9),A23,"")&amp;" "&amp;IF(AND(E24=$S$10,F24=$V$9),A24,"")&amp;" "&amp;IF(AND(E25=$S$10,F25=$V$9),A25,"")&amp;" "&amp;IF(AND(E26=$S$10,F26=$V$9),A26,"")&amp;" "&amp;IF(AND(E27=$S$10,F27=$V$9),A27,"")&amp;" "&amp;IF(AND(E28=$S$10,F28=$V$9),A28,"")&amp;" "&amp;IF(AND(E29=$S$10,F29=$V$9),A29,"")</f>
        <v xml:space="preserve">                   </v>
      </c>
      <c r="N10" s="45" t="str">
        <f>+IF(AND(E10=$S$10,F10=$W$9),A10,"")&amp;" "&amp;IF(AND(E11=$S$10,F11=$W$9),A11,"")&amp;" "&amp;IF(AND(E12=$S$10,F12=$W$9),A12,"")&amp;" "&amp;IF(AND(E13=$S$10,F13=$W$9),A13,"")&amp;" "&amp;IF(AND(E14=$S$10,F14=$W$9),A14,"")&amp;" "&amp;IF(AND(E15=$S$10,F15=$W$9),A15,"")&amp;" "&amp;IF(AND(E16=$S$10,F16=$W$9),A16,"")&amp;" "&amp;IF(AND(E17=$S$10,F17=$W$9),A17,"")&amp;" "&amp;IF(AND(E18=$S$10,F18=$W$9),A18,"")&amp;" "&amp;IF(AND(E19=$S$10,F19=$W$9),A19,"")&amp;" "&amp;IF(AND(E20=$S$10,F20=$W$9),A20,"")&amp;" "&amp;IF(AND(E21=$S$10,F21=$W$9),A21,"")&amp;" "&amp;IF(AND(E22=$S$10,F22=$W$9),A22,"")&amp;" "&amp;IF(AND(E23=$S$10,F23=$W$9),A23,"")&amp;" "&amp;IF(AND(E24=$S$10,F24=$W$9),A24,"")&amp;" "&amp;IF(AND(E25=$S$10,F25=$W$9),A25,"")&amp;" "&amp;IF(AND(E26=$S$10,F26=$W$9),A26,"")&amp;" "&amp;IF(AND(E27=$S$10,F27=$W$9),A27,"")&amp;" "&amp;IF(AND(E28=$S$10,F28=$W$9),A28,"")&amp;" "&amp;IF(AND(E29=$S$10,F29=$W$9),A29,"")</f>
        <v xml:space="preserve">                   </v>
      </c>
      <c r="O10" s="46" t="str">
        <f>+IF(AND(E10=$S$10,F10=$X$9),A10,"")&amp;" "&amp;IF(AND(E11=$S$10,F11=$X$9),A11,"")&amp;" "&amp;IF(AND(E12=$S$10,F12=$X$9),A12,"")&amp;" "&amp;IF(AND(E13=$S$10,F13=$X$9),A13,"")&amp;" "&amp;IF(AND(E14=$S$10,F14=$X$9),A14,"")&amp;" "&amp;IF(AND(E15=$S$10,F15=$X$9),A15,"")&amp;" "&amp;IF(AND(E16=$S$10,F16=$X$9),A16,"")&amp;" "&amp;IF(AND(E17=$S$10,F17=$X$9),A17,"")&amp;" "&amp;IF(AND(E18=$S$10,F18=$X$9),A18,"")&amp;" "&amp;IF(AND(E19=$S$10,F19=$X$9),A19,"")&amp;" "&amp;IF(AND(E20=$S$10,F20=$X$9),A20,"")&amp;" "&amp;IF(AND(E21=$S$10,F21=$X$9),A21,"")&amp;" "&amp;IF(AND(E22=$S$10,F22=$X$9),A22,"")&amp;" "&amp;IF(AND(E23=$S$10,F23=$X$9),A23,"")&amp;" "&amp;IF(AND(E24=$S$10,F24=$X$9),A24,"")&amp;" "&amp;IF(AND(E25=$S$10,F25=$X$9),A25,"")&amp;" "&amp;IF(AND(E26=$S$10,F26=$X$9),A26,"")&amp;" "&amp;IF(AND(E27=$S$10,F27=$X$9),A27,"")&amp;" "&amp;IF(AND(E28=$S$10,F28=$X$9),A28,"")&amp;" "&amp;IF(AND(E29=$S$10,F29=$X$9),A29,"")</f>
        <v xml:space="preserve">                   </v>
      </c>
      <c r="P10" s="260"/>
      <c r="Q10" s="556" t="s">
        <v>140</v>
      </c>
      <c r="R10" s="261">
        <v>1</v>
      </c>
      <c r="S10" s="41" t="s">
        <v>289</v>
      </c>
      <c r="T10" s="45" t="s">
        <v>299</v>
      </c>
      <c r="U10" s="45" t="s">
        <v>299</v>
      </c>
      <c r="V10" s="45" t="s">
        <v>299</v>
      </c>
      <c r="W10" s="45" t="s">
        <v>299</v>
      </c>
      <c r="X10" s="46" t="s">
        <v>300</v>
      </c>
      <c r="AA10" s="33"/>
      <c r="AB10" s="33"/>
      <c r="AC10" s="43"/>
      <c r="AD10" s="43"/>
      <c r="AE10" s="43"/>
      <c r="AF10" s="47"/>
      <c r="AG10" s="47"/>
      <c r="AH10" s="47"/>
      <c r="AI10" s="47"/>
      <c r="AJ10" s="47"/>
      <c r="AK10" s="43"/>
      <c r="AL10" s="43"/>
    </row>
    <row r="11" spans="1:38" ht="93" customHeight="1" x14ac:dyDescent="0.25">
      <c r="A11" s="258" t="str">
        <f>'2 CONTEXTO E IDENTIFICACIÓN'!A11</f>
        <v>R2 ADMINISTRACIÓN DEL SISTEMA DE GESTIÓN</v>
      </c>
      <c r="B11" s="259" t="str">
        <f>+'2 CONTEXTO E IDENTIFICACIÓN'!J11</f>
        <v>Posibilidad de pérdida económica y reputacional por manipulación o alteración intencional de información registrada en el SIG para ocultar incumplimientos o errores a causa de temor a consecuencias disciplinarias o legales</v>
      </c>
      <c r="C11" s="290">
        <f>+'5 VALORACIÓN DEL CONTROL'!T21</f>
        <v>0.12</v>
      </c>
      <c r="D11" s="44">
        <f>+'5 VALORACIÓN DEL CONTROL'!U21</f>
        <v>0.4</v>
      </c>
      <c r="E11" s="68" t="str">
        <f t="shared" ref="E11:E29" si="0">+IF(C11=0,"",IF(C11&lt;=$R$14,$S$14,IF(C11&lt;=$R$13,$S$13,IF(C11&lt;=$R$12,$S$12,IF(C11&lt;=$R$11,$S$11,IF(C11&lt;=$R$10,$S$10,""))))))</f>
        <v>Muy Baja</v>
      </c>
      <c r="F11" s="68" t="str">
        <f t="shared" ref="F11:F29" si="1">+IF(D11=0,"",IF(D11&lt;=$T$8,$T$9,IF(D11&lt;=$U$8,$U$9,IF(D11&lt;=$V$8,$V$9,IF(D11&lt;=$W$8,$W$9,IF(D11&lt;=$X$8,$X$9,""))))))</f>
        <v>Menor</v>
      </c>
      <c r="G11" s="259" t="str">
        <f>+IF(E11=$S$10,IF(F11=$T$9,$T$10,IF(F11=$U$9,$U$10,IF(F11=$V$9,$V$10,IF(F11=$W$9,$W$10,IF(F11=$X$9,$X$10))))),IF(E11=$S$11,IF(F11=$T$9,$T$11,IF(F11=$U$9,$U$11,IF(F11=$V$9,$V$11,IF(F11=$W$9,$W$11,IF(F11=$X$9,$X$11))))),IF(E11=$S$12,IF(F11=$T$9,$T$12,IF(F11=$U$9,$U$12,IF(F11=$V$9,$V$12,IF(F11=$W$9,$W$12,IF(F11=$X$9,$X$12))))),IF(E11=$S$13,IF(F11=$T$9,$T$13,IF(F11=$U$9,$U$13,IF(F11=$V$9,$V$13,IF(F11=$W$9,$W$13,IF(F11=$X$9,$X$13))))),IF(E11=$S$14,IF(F11=$T$9,$T$14,IF(F11=$U$9,$U$14,IF(F11=$V$9,$V$14,IF(F11=$W$9,$W$14,IF(F11=$X$9,$X$14))))),"")))))</f>
        <v>Bajo</v>
      </c>
      <c r="H11" s="260"/>
      <c r="I11" s="492"/>
      <c r="J11" s="39" t="s">
        <v>284</v>
      </c>
      <c r="K11" s="48" t="str">
        <f>+IF(AND(E10=$S$11,F10=$T$9),A10,"")&amp;" "&amp;IF(AND(E11=$S$11,F11=$T$9),A11,"")&amp;" "&amp;IF(AND(E12=$S$11,F12=$T$9),A12,"")&amp;" "&amp;IF(AND(E13=$S$11,F13=$T$9),A13,"")&amp;" "&amp;IF(AND(E14=$S$11,F14=$T$9),A14,"")&amp;" "&amp;IF(AND(E15=$S$11,F15=$T$9),A15,"")&amp;" "&amp;IF(AND(E16=$S$11,F16=$T$9),A16,"")&amp;" "&amp;IF(AND(E17=$S$11,F17=$T$9),A17,"")&amp;" "&amp;IF(AND(E18=$S$11,F18=$T$9),A18,"")&amp;" "&amp;IF(AND(E19=$S$11,F19=$T$9),A19,"")&amp;" "&amp;IF(AND(E20=$S$11,F20=$T$9),A20,"")&amp;" "&amp;IF(AND(E21=$S$11,F21=$T$9),A21,"")&amp;" "&amp;IF(AND(E22=$S$11,F22=$T$9),A22,"")&amp;" "&amp;IF(AND(E23=$S$11,F23=$T$9),A23,"")&amp;" "&amp;IF(AND(E24=$S$11,F24=$T$9),A24,"")&amp;" "&amp;IF(AND(E25=$S$11,F25=$T$9),A25,"")&amp;" "&amp;IF(AND(E26=$S$11,F26=$T$9),A26,"")&amp;" "&amp;IF(AND(E27=$S$11,F27=$T$9),A27,"")&amp;" "&amp;IF(AND(E28=$S$11,F28=$T$9),A28,"")&amp;" "&amp;IF(AND(E29=$S$11,F29=$T$9),A29,"")</f>
        <v xml:space="preserve">                   </v>
      </c>
      <c r="L11" s="48" t="str">
        <f>+IF(AND(E10=$S$11,F10=$U$9),A10,"")&amp;" "&amp;IF(AND(E11=$S$11,F11=$U$9),A11,"")&amp;" "&amp;IF(AND(E12=$S$11,F12=$U$9),A12,"")&amp;" "&amp;IF(AND(E13=$S$11,F13=$U$9),A13,"")&amp;" "&amp;IF(AND(E14=$S$11,F14=$U$9),A14,"")&amp;" "&amp;IF(AND(E15=$S$11,F15=$U$9),A15,"")&amp;" "&amp;IF(AND(E16=$S$11,F16=$U$9),A16,"")&amp;" "&amp;IF(AND(E17=$S$11,F17=$U$9),A17,"")&amp;" "&amp;IF(AND(E18=$S$11,F18=$U$9),A18,"")&amp;" "&amp;IF(AND(E19=$S$11,F19=$U$9),A19,"")&amp;" "&amp;IF(AND(E20=$S$11,F20=$U$9),A20,"")&amp;" "&amp;IF(AND(E21=$S$11,F21=$U$9),A21,"")&amp;" "&amp;IF(AND(E22=$S$11,F22=$U$9),A22,"")&amp;" "&amp;IF(AND(E23=$S$11,F23=$U$9),A23,"")&amp;" "&amp;IF(AND(E24=$S$11,F24=$U$9),A24,"")&amp;" "&amp;IF(AND(E25=$S$11,F25=$U$9),A25,"")&amp;" "&amp;IF(AND(E26=$S$11,F26=$U$9),A26,"")&amp;" "&amp;IF(AND(E27=$S$11,F27=$U$9),A27,"")&amp;" "&amp;IF(AND(E28=$S$11,F28=$U$9),A28,"")&amp;" "&amp;IF(AND(E29=$S$11,F29=$U$9),A29,"")</f>
        <v xml:space="preserve">                   </v>
      </c>
      <c r="M11" s="45" t="str">
        <f>+IF(AND(E10=$S$11,F10=$V$9),A10,"")&amp;" "&amp;IF(AND(E11=$S$11,F11=$V$9),A11,"")&amp;" "&amp;IF(AND(E12=$S$11,F12=$V$9),A12,"")&amp;" "&amp;IF(AND(E13=$S$11,F13=$V$9),A13,"")&amp;" "&amp;IF(AND(E14=$S$11,F14=$V$9),A14,"")&amp;" "&amp;IF(AND(E15=$S$11,F15=$V$9),A15,"")&amp;" "&amp;IF(AND(E16=$S$11,F16=$V$9),A16,"")&amp;" "&amp;IF(AND(E17=$S$11,F17=$V$9),A17,"")&amp;" "&amp;IF(AND(E18=$S$11,F18=$V$9),A18,"")&amp;" "&amp;IF(AND(E19=$S$11,F19=$V$9),A19,"")&amp;" "&amp;IF(AND(E20=$S$11,F20=$V$9),A20,"")&amp;" "&amp;IF(AND(E21=$S$11,F21=$V$9),A21,"")&amp;" "&amp;IF(AND(E22=$S$11,F22=$V$9),A22,"")&amp;" "&amp;IF(AND(E23=$S$11,F23=$V$9),A23,"")&amp;" "&amp;IF(AND(E24=$S$11,F24=$V$9),A24,"")&amp;" "&amp;IF(AND(E25=$S$11,F25=$V$9),A25,"")&amp;" "&amp;IF(AND(E26=$S$11,F26=$V$9),A26,"")&amp;" "&amp;IF(AND(E27=$S$11,F27=$V$9),A27,"")&amp;" "&amp;IF(AND(E28=$S$11,F28=$V$9),A28,"")&amp;" "&amp;IF(AND(E29=$S$11,F29=$V$9),A29,"")</f>
        <v xml:space="preserve">                   </v>
      </c>
      <c r="N11" s="45" t="str">
        <f>+IF(AND(E10=$S$11,F10=$W$9),A10,"")&amp;" "&amp;IF(AND(E11=$S$11,F11=$W$9),A11,"")&amp;" "&amp;IF(AND(E12=$S$11,F12=$W$9),A12,"")&amp;" "&amp;IF(AND(E13=$S$11,F13=$W$9),A13,"")&amp;" "&amp;IF(AND(E14=$S$11,F14=$W$9),A14,"")&amp;" "&amp;IF(AND(E15=$S$11,F15=$W$9),A15,"")&amp;" "&amp;IF(AND(E16=$S$11,F16=$W$9),A16,"")&amp;" "&amp;IF(AND(E17=$S$11,F17=$W$9),A17,"")&amp;" "&amp;IF(AND(E18=$S$11,F18=$W$9),A18,"")&amp;" "&amp;IF(AND(E19=$S$11,F19=$W$9),A19,"")&amp;" "&amp;IF(AND(E20=$S$11,F20=$W$9),A20,"")&amp;" "&amp;IF(AND(E21=$S$11,F21=$W$9),A21,"")&amp;" "&amp;IF(AND(E22=$S$11,F22=$W$9),A22,"")&amp;" "&amp;IF(AND(E23=$S$11,F23=$W$9),A23,"")&amp;" "&amp;IF(AND(E24=$S$11,F24=$W$9),A24,"")&amp;" "&amp;IF(AND(E25=$S$11,F25=$W$9),A25,"")&amp;" "&amp;IF(AND(E26=$S$11,F26=$W$9),A26,"")&amp;" "&amp;IF(AND(E27=$S$11,F27=$W$9),A27,"")&amp;" "&amp;IF(AND(E28=$S$11,F28=$W$9),A28,"")&amp;" "&amp;IF(AND(E29=$S$11,F29=$W$9),A29,"")</f>
        <v xml:space="preserve">                   </v>
      </c>
      <c r="O11" s="46" t="str">
        <f>+IF(AND(E10=$S$11,F10=$X$9),A10,"")&amp;" "&amp;IF(AND(E11=$S$11,F11=$X$9),A11,"")&amp;" "&amp;IF(AND(E12=$S$11,F12=$X$9),A12,"")&amp;" "&amp;IF(AND(E13=$S$11,F13=$X$9),A13,"")&amp;" "&amp;IF(AND(E14=$S$11,F14=$X$9),A14,"")&amp;" "&amp;IF(AND(E15=$S$11,F15=$X$9),A15,"")&amp;" "&amp;IF(AND(E16=$S$11,F16=$X$9),A16,"")&amp;" "&amp;IF(AND(E17=$S$11,F17=$X$9),A17,"")&amp;" "&amp;IF(AND(E18=$S$11,F18=$X$9),A18,"")&amp;" "&amp;IF(AND(E19=$S$11,F19=$X$9),A19,"")&amp;" "&amp;IF(AND(E20=$S$11,F20=$X$9),A20,"")&amp;" "&amp;IF(AND(E21=$S$11,F21=$X$9),A21,"")&amp;" "&amp;IF(AND(E22=$S$11,F22=$X$9),A22,"")&amp;" "&amp;IF(AND(E23=$S$11,F23=$X$9),A23,"")&amp;" "&amp;IF(AND(E24=$S$11,F24=$X$9),A24,"")&amp;" "&amp;IF(AND(E25=$S$11,F25=$X$9),A25,"")&amp;" "&amp;IF(AND(E26=$S$11,F26=$X$9),A26,"")&amp;" "&amp;IF(AND(E27=$S$11,F27=$X$9),A27,"")&amp;" "&amp;IF(AND(E28=$S$11,F28=$X$9),A28,"")&amp;" "&amp;IF(AND(E29=$S$11,F29=$X$9),A29,"")</f>
        <v xml:space="preserve">                   </v>
      </c>
      <c r="P11" s="260"/>
      <c r="Q11" s="556"/>
      <c r="R11" s="261">
        <v>0.8</v>
      </c>
      <c r="S11" s="41" t="s">
        <v>284</v>
      </c>
      <c r="T11" s="48" t="s">
        <v>281</v>
      </c>
      <c r="U11" s="48" t="s">
        <v>281</v>
      </c>
      <c r="V11" s="45" t="s">
        <v>299</v>
      </c>
      <c r="W11" s="45" t="s">
        <v>299</v>
      </c>
      <c r="X11" s="46" t="s">
        <v>300</v>
      </c>
      <c r="AA11" s="33"/>
      <c r="AB11" s="33"/>
      <c r="AC11" s="43"/>
      <c r="AD11" s="49"/>
      <c r="AE11" s="50"/>
      <c r="AF11" s="47"/>
      <c r="AG11" s="47"/>
      <c r="AH11" s="47"/>
      <c r="AI11" s="47"/>
      <c r="AJ11" s="47"/>
      <c r="AK11" s="43"/>
      <c r="AL11" s="43"/>
    </row>
    <row r="12" spans="1:38" ht="93" customHeight="1" x14ac:dyDescent="0.25">
      <c r="A12" s="258" t="str">
        <f>'2 CONTEXTO E IDENTIFICACIÓN'!A12</f>
        <v>R3 GESTIÓN DEL TALENTO HUMANO</v>
      </c>
      <c r="B12" s="259" t="str">
        <f>+'2 CONTEXTO E IDENTIFICACIÓN'!J12</f>
        <v>Posibilidad de afectación económica y reputacional por nombramientos en encargo o en provisionalidad a causa de incumplimiento de requisitos o de la norma</v>
      </c>
      <c r="C12" s="290">
        <f>+'5 VALORACIÓN DEL CONTROL'!T27</f>
        <v>0.12</v>
      </c>
      <c r="D12" s="44">
        <f>+'5 VALORACIÓN DEL CONTROL'!U27</f>
        <v>0.8</v>
      </c>
      <c r="E12" s="68" t="str">
        <f t="shared" si="0"/>
        <v>Muy Baja</v>
      </c>
      <c r="F12" s="68" t="str">
        <f t="shared" si="1"/>
        <v>Mayor</v>
      </c>
      <c r="G12" s="259" t="str">
        <f>+IF(E12=$S$10,IF(F12=$T$9,$T$10,IF(F12=$U$9,$U$10,IF(F12=$V$9,$V$10,IF(F12=$W$9,$W$10,IF(F12=$X$9,$X$10))))),IF(E12=$S$11,IF(F12=$T$9,$T$11,IF(F12=$U$9,$U$11,IF(F12=$V$9,$V$11,IF(F12=$W$9,$W$11,IF(F12=$X$9,$X$11))))),IF(E12=$S$12,IF(F12=$T$9,$T$12,IF(F12=$U$9,$U$12,IF(F12=$V$9,$V$12,IF(F12=$W$9,$W$12,IF(F12=$X$9,$X$12))))),IF(E12=$S$13,IF(F12=$T$9,$T$13,IF(F12=$U$9,$U$13,IF(F12=$V$9,$V$13,IF(F12=$W$9,$W$13,IF(F12=$X$9,$X$13))))),IF(E12=$S$14,IF(F12=$T$9,$T$14,IF(F12=$U$9,$U$14,IF(F12=$V$9,$V$14,IF(F12=$W$9,$W$14,IF(F12=$X$9,$X$14))))),"")))))</f>
        <v>Alto</v>
      </c>
      <c r="H12" s="260"/>
      <c r="I12" s="492"/>
      <c r="J12" s="39" t="s">
        <v>279</v>
      </c>
      <c r="K12" s="48" t="str">
        <f>+IF(AND(E10=$S$12,F10=$T$9),A10,"")&amp;" "&amp;IF(AND(E11=$S$12,F11=$T$9),A11,"")&amp;" "&amp;IF(AND(E12=$S$12,F12=$T$9),A12,"")&amp;" "&amp;IF(AND(E13=$S$12,F13=$T$9),A13,"")&amp;" "&amp;IF(AND(E14=$S$12,F14=$T$9),A14,"")&amp;" "&amp;IF(AND(E15=$S$12,F15=$T$9),A15,"")&amp;" "&amp;IF(AND(E16=$S$12,F16=$T$9),A16,"")&amp;" "&amp;IF(AND(E17=$S$12,F17=$T$9),A17,"")&amp;" "&amp;IF(AND(E18=$S$12,F18=$T$9),A18,"")&amp;" "&amp;IF(AND(E19=$S$12,F19=$T$9),A19,"")&amp;" "&amp;IF(AND(E20=$S$12,F20=$T$9),A20,"")&amp;" "&amp;IF(AND(E21=$S$12,F21=$T$9),A21,"")&amp;" "&amp;IF(AND(E22=$S$12,F22=$T$9),A22,"")&amp;" "&amp;IF(AND(E23=$S$12,F23=$T$9),A23,"")&amp;" "&amp;IF(AND(E24=$S$12,F24=$T$9),A24,"")&amp;" "&amp;IF(AND(E25=$S$12,F25=$T$9),A25,"")&amp;" "&amp;IF(AND(E26=$S$12,F26=$T$9),A26,"")&amp;" "&amp;IF(AND(E27=$S$12,F27=$T$9),A27,"")&amp;" "&amp;IF(AND(E28=$S$12,F28=$T$9),A28,"")&amp;" "&amp;IF(AND(E29=$S$12,F29=$T$9),A29,"")</f>
        <v xml:space="preserve">                   </v>
      </c>
      <c r="L12" s="48" t="str">
        <f>+IF(AND(E10=$S$12,F10=$U$9),A10,"")&amp;" "&amp;IF(AND(E11=$S$12,F11=$U$9),A11,"")&amp;" "&amp;IF(AND(E12=$S$12,F12=$U$9),A12,"")&amp;" "&amp;IF(AND(E13=$S$12,F13=$U$9),A13,"")&amp;" "&amp;IF(AND(E14=$S$12,F14=$U$9),A14,"")&amp;" "&amp;IF(AND(E15=$S$12,F15=$U$9),A15,"")&amp;" "&amp;IF(AND(E16=$S$12,F16=$U$9),A16,"")&amp;" "&amp;IF(AND(E17=$S$12,F17=$U$9),A17,"")&amp;" "&amp;IF(AND(E18=$S$12,F18=$U$9),A18,"")&amp;" "&amp;IF(AND(E19=$S$12,F19=$U$9),A19,"")&amp;" "&amp;IF(AND(E20=$S$12,F20=$U$9),A20,"")&amp;" "&amp;IF(AND(E21=$S$12,F21=$U$9),A21,"")&amp;" "&amp;IF(AND(E22=$S$12,F22=$U$9),A22,"")&amp;" "&amp;IF(AND(E23=$S$12,F23=$U$9),A23,"")&amp;" "&amp;IF(AND(E24=$S$12,F24=$U$9),A24,"")&amp;" "&amp;IF(AND(E25=$S$12,F25=$U$9),A25,"")&amp;" "&amp;IF(AND(E26=$S$12,F26=$U$9),A26,"")&amp;" "&amp;IF(AND(E27=$S$12,F27=$U$9),A27,"")&amp;" "&amp;IF(AND(E28=$S$12,F28=$U$9),A28,"")&amp;" "&amp;IF(AND(E29=$S$12,F29=$U$9),A29,"")</f>
        <v xml:space="preserve">                   </v>
      </c>
      <c r="M12" s="48" t="str">
        <f>+IF(AND(E10=$S$12,F10=$V$9),A10,"")&amp;" "&amp;IF(AND(E11=$S$12,F11=$V$9),A11,"")&amp;" "&amp;IF(AND(E12=$S$12,F12=$V$9),A12,"")&amp;" "&amp;IF(AND(E13=$S$12,F13=$V$9),A13,"")&amp;" "&amp;IF(AND(E14=$S$12,F14=$V$9),A14,"")&amp;" "&amp;IF(AND(E15=$S$12,F15=$V$9),A15,"")&amp;" "&amp;IF(AND(E16=$S$12,F16=$V$9),A16,"")&amp;" "&amp;IF(AND(E17=$S$12,F17=$V$9),A17,"")&amp;" "&amp;IF(AND(E18=$S$12,F18=$V$9),A18,"")&amp;" "&amp;IF(AND(E19=$S$12,F19=$V$9),A19,"")&amp;" "&amp;IF(AND(E20=$S$12,F20=$V$9),A20,"")&amp;" "&amp;IF(AND(E21=$S$12,F21=$V$9),A21,"")&amp;" "&amp;IF(AND(E22=$S$12,F22=$V$9),A22,"")&amp;" "&amp;IF(AND(E23=$S$12,F23=$V$9),A23,"")&amp;" "&amp;IF(AND(E24=$S$12,F24=$V$9),A24,"")&amp;" "&amp;IF(AND(E25=$S$12,F25=$V$9),A25,"")&amp;" "&amp;IF(AND(E26=$S$12,F26=$V$9),A26,"")&amp;" "&amp;IF(AND(E27=$S$12,F27=$V$9),A27,"")&amp;" "&amp;IF(AND(E28=$S$12,F28=$V$9),A28,"")&amp;" "&amp;IF(AND(E29=$S$12,F29=$V$9),A29,"")</f>
        <v xml:space="preserve">                   </v>
      </c>
      <c r="N12" s="45" t="str">
        <f>+IF(AND(E10=$S$12,F10=$W$9),A10,"")&amp;" "&amp;IF(AND(E11=$S$12,F11=$W$9),A11,"")&amp;" "&amp;IF(AND(E12=$S$12,F12=$W$9),A12,"")&amp;" "&amp;IF(AND(E13=$S$12,F13=$W$9),A13,"")&amp;" "&amp;IF(AND(E14=$S$12,F14=$W$9),A14,"")&amp;" "&amp;IF(AND(E15=$S$12,F15=$W$9),A15,"")&amp;" "&amp;IF(AND(E16=$S$12,F16=$W$9),A16,"")&amp;" "&amp;IF(AND(E17=$S$12,F17=$W$9),A17,"")&amp;" "&amp;IF(AND(E18=$S$12,F18=$W$9),A18,"")&amp;" "&amp;IF(AND(E19=$S$12,F19=$W$9),A19,"")&amp;" "&amp;IF(AND(E20=$S$12,F20=$W$9),A20,"")&amp;" "&amp;IF(AND(E21=$S$12,F21=$W$9),A21,"")&amp;" "&amp;IF(AND(E22=$S$12,F22=$W$9),A22,"")&amp;" "&amp;IF(AND(E23=$S$12,F23=$W$9),A23,"")&amp;" "&amp;IF(AND(E24=$S$12,F24=$W$9),A24,"")&amp;" "&amp;IF(AND(E25=$S$12,F25=$W$9),A25,"")&amp;" "&amp;IF(AND(E26=$S$12,F26=$W$9),A26,"")&amp;" "&amp;IF(AND(E27=$S$12,F27=$W$9),A27,"")&amp;" "&amp;IF(AND(E28=$S$12,F28=$W$9),A28,"")&amp;" "&amp;IF(AND(E29=$S$12,F29=$W$9),A29,"")</f>
        <v xml:space="preserve">                   </v>
      </c>
      <c r="O12" s="46" t="str">
        <f>+IF(AND(E10=$S$12,F10=$X$9),A10,"")&amp;" "&amp;IF(AND(E11=$S$12,F11=$X$9),A11,"")&amp;" "&amp;IF(AND(E12=$S$12,F12=$X$9),A12,"")&amp;" "&amp;IF(AND(E13=$S$12,F13=$X$9),A13,"")&amp;" "&amp;IF(AND(E14=$S$12,F14=$X$9),A14,"")&amp;" "&amp;IF(AND(E15=$S$12,F15=$X$9),A15,"")&amp;" "&amp;IF(AND(E16=$S$12,F16=$X$9),A16,"")&amp;" "&amp;IF(AND(E17=$S$12,F17=$X$9),A17,"")&amp;" "&amp;IF(AND(E18=$S$12,F18=$X$9),A18,"")&amp;" "&amp;IF(AND(E19=$S$12,F19=$X$9),A19,"")&amp;" "&amp;IF(AND(E20=$S$12,F20=$X$9),A20,"")&amp;" "&amp;IF(AND(E21=$S$12,F21=$X$9),A21,"")&amp;" "&amp;IF(AND(E22=$S$12,F22=$X$9),A22,"")&amp;" "&amp;IF(AND(E23=$S$12,F23=$X$9),A23,"")&amp;" "&amp;IF(AND(E24=$S$12,F24=$X$9),A24,"")&amp;" "&amp;IF(AND(E25=$S$12,F25=$X$9),A25,"")&amp;" "&amp;IF(AND(E26=$S$12,F26=$X$9),A26,"")&amp;" "&amp;IF(AND(E27=$S$12,F27=$X$9),A27,"")&amp;" "&amp;IF(AND(E28=$S$12,F28=$X$9),A28,"")&amp;" "&amp;IF(AND(E29=$S$12,F29=$X$9),A29,"")</f>
        <v xml:space="preserve">                   </v>
      </c>
      <c r="P12" s="260"/>
      <c r="Q12" s="556"/>
      <c r="R12" s="261">
        <v>0.6</v>
      </c>
      <c r="S12" s="41" t="s">
        <v>279</v>
      </c>
      <c r="T12" s="48" t="s">
        <v>281</v>
      </c>
      <c r="U12" s="48" t="s">
        <v>281</v>
      </c>
      <c r="V12" s="48" t="s">
        <v>281</v>
      </c>
      <c r="W12" s="45" t="s">
        <v>299</v>
      </c>
      <c r="X12" s="46" t="s">
        <v>300</v>
      </c>
      <c r="AA12" s="33"/>
      <c r="AB12" s="33"/>
      <c r="AC12" s="43"/>
      <c r="AD12" s="49"/>
      <c r="AE12" s="50"/>
      <c r="AF12" s="47"/>
      <c r="AG12" s="47"/>
      <c r="AH12" s="47"/>
      <c r="AI12" s="47"/>
      <c r="AJ12" s="51"/>
      <c r="AK12" s="43"/>
      <c r="AL12" s="43"/>
    </row>
    <row r="13" spans="1:38" ht="93" customHeight="1" x14ac:dyDescent="0.25">
      <c r="A13" s="258" t="str">
        <f>'2 CONTEXTO E IDENTIFICACIÓN'!A13</f>
        <v>R4 GESTIÓN DEL TALENTO HUMANO</v>
      </c>
      <c r="B13" s="259" t="str">
        <f>+'2 CONTEXTO E IDENTIFICACIÓN'!J13</f>
        <v>Posibilidad de pérdida económica y reputacional por manipulación o falsificación de documentos laborales (hojas de vida, certificados, incapacidades) a causa de falta de verificación</v>
      </c>
      <c r="C13" s="290">
        <f>+'5 VALORACIÓN DEL CONTROL'!T33</f>
        <v>0.12</v>
      </c>
      <c r="D13" s="44">
        <f>+'5 VALORACIÓN DEL CONTROL'!U33</f>
        <v>0.6</v>
      </c>
      <c r="E13" s="68" t="str">
        <f t="shared" si="0"/>
        <v>Muy Baja</v>
      </c>
      <c r="F13" s="68" t="str">
        <f t="shared" si="1"/>
        <v>Moderado</v>
      </c>
      <c r="G13" s="259" t="str">
        <f t="shared" ref="G13:G29" si="2">+IF(E13=$S$10,IF(F13=$T$9,$T$10,IF(F13=$U$9,$U$10,IF(F13=$V$9,$V$10,IF(F13=$W$9,$W$10,IF(F13=$X$9,$X$10))))),IF(E13=$S$11,IF(F13=$T$9,$T$11,IF(F13=$U$9,$U$11,IF(F13=$V$9,$V$11,IF(F13=$W$9,$W$11,IF(F13=$X$9,$X$11))))),IF(E13=$S$12,IF(F13=$T$9,$T$12,IF(F13=$U$9,$U$12,IF(F13=$V$9,$V$12,IF(F13=$W$9,$W$12,IF(F13=$X$9,$X$12))))),IF(E13=$S$13,IF(F13=$T$9,$T$13,IF(F13=$U$9,$U$13,IF(F13=$V$9,$V$13,IF(F13=$W$9,$W$13,IF(F13=$X$9,$X$13))))),IF(E13=$S$14,IF(F13=$T$9,$T$14,IF(F13=$U$9,$U$14,IF(F13=$V$9,$V$14,IF(F13=$W$9,$W$14,IF(F13=$X$9,$X$14))))),"")))))</f>
        <v>Moderado</v>
      </c>
      <c r="H13" s="260"/>
      <c r="I13" s="492"/>
      <c r="J13" s="39" t="s">
        <v>275</v>
      </c>
      <c r="K13" s="52" t="str">
        <f>+IF(AND(E10=$S$13,F10=$T$9),A10,"")&amp;" "&amp;IF(AND(E11=$S$13,F11=$T$9),A11,"")&amp;" "&amp;IF(AND(E12=$S$13,F12=$T$9),A12,"")&amp;" "&amp;IF(AND(E13=$S$13,F13=$T$9),A13,"")&amp;" "&amp;IF(AND(E14=$S$13,F14=$T$9),A14,"")&amp;" "&amp;IF(AND(E15=$S$13,F15=$T$9),A15,"")&amp;" "&amp;IF(AND(E16=$S$13,F16=$T$9),A16,"")&amp;" "&amp;IF(AND(E17=$S$13,F17=$T$9),A17,"")&amp;" "&amp;IF(AND(E18=$S$13,F18=$T$9),A18,"")&amp;" "&amp;IF(AND(E19=$S$13,F19=$T$9),A19,"")&amp;" "&amp;IF(AND(E20=$S$13,F20=$T$9),A20,"")&amp;" "&amp;IF(AND(E21=$S$13,F21=$T$9),A21,"")&amp;" "&amp;IF(AND(E22=$S$13,F22=$T$9),A22,"")&amp;" "&amp;IF(AND(E23=$S$13,F23=$T$9),A23,"")&amp;" "&amp;IF(AND(E24=$S$13,F24=$T$9),A24,"")&amp;" "&amp;IF(AND(E25=$S$13,F25=$T$9),A25,"")&amp;" "&amp;IF(AND(E26=$S$13,F26=$T$9),A26,"")&amp;" "&amp;IF(AND(E27=$S$13,F27=$T$9),A27,"")&amp;" "&amp;IF(AND(E28=$S$13,F28=$T$9),A28,"")&amp;" "&amp;IF(AND(E29=$S$13,F29=$T$9),A29,"")</f>
        <v xml:space="preserve">                   </v>
      </c>
      <c r="L13" s="48" t="str">
        <f>+IF(AND(E10=$S$13,F10=$U$9),A10,"")&amp;" "&amp;IF(AND(E11=$S$13,F11=$U$9),A11,"")&amp;" "&amp;IF(AND(E12=$S$13,F12=$U$9),A12,"")&amp;" "&amp;IF(AND(E13=$S$13,F13=$U$9),A13,"")&amp;" "&amp;IF(AND(E14=$S$13,F14=$U$9),A14,"")&amp;" "&amp;IF(AND(E15=$S$13,F15=$U$9),A15,"")&amp;" "&amp;IF(AND(E16=$S$13,F16=$U$9),A16,"")&amp;" "&amp;IF(AND(E17=$S$13,F17=$U$9),A17,"")&amp;" "&amp;IF(AND(E18=$S$13,F18=$U$9),A18,"")&amp;" "&amp;IF(AND(E19=$S$13,F19=$U$9),A19,"")&amp;" "&amp;IF(AND(E20=$S$13,F20=$U$9),A20,"")&amp;" "&amp;IF(AND(E21=$S$13,F21=$U$9),A21,"")&amp;" "&amp;IF(AND(E22=$S$13,F22=$U$9),A22,"")&amp;" "&amp;IF(AND(E23=$S$13,F23=$U$9),A23,"")&amp;" "&amp;IF(AND(E24=$S$13,F24=$U$9),A24,"")&amp;" "&amp;IF(AND(E25=$S$13,F25=$U$9),A25,"")&amp;" "&amp;IF(AND(E26=$S$13,F26=$U$9),A26,"")&amp;" "&amp;IF(AND(E27=$S$13,F27=$U$9),A27,"")&amp;" "&amp;IF(AND(E28=$S$13,F28=$U$9),A28,"")&amp;" "&amp;IF(AND(E29=$S$13,F29=$U$9),A29,"")</f>
        <v xml:space="preserve">                   </v>
      </c>
      <c r="M13" s="48" t="str">
        <f>+IF(AND(E10=$S$13,F10=$V$9),A10,"")&amp;" "&amp;IF(AND(E11=$S$13,F11=$V$9),A11,"")&amp;" "&amp;IF(AND(E12=$S$13,F12=$V$9),A12,"")&amp;" "&amp;IF(AND(E13=$S$13,F13=$V$9),A13,"")&amp;" "&amp;IF(AND(E14=$S$13,F14=$V$9),A14,"")&amp;" "&amp;IF(AND(E15=$S$13,F15=$V$9),A15,"")&amp;" "&amp;IF(AND(E16=$S$13,F16=$V$9),A16,"")&amp;" "&amp;IF(AND(E17=$S$13,F17=$V$9),A17,"")&amp;" "&amp;IF(AND(E18=$S$13,F18=$V$9),A18,"")&amp;" "&amp;IF(AND(E19=$S$13,F19=$V$9),A19,"")&amp;" "&amp;IF(AND(E20=$S$13,F20=$V$9),A20,"")&amp;" "&amp;IF(AND(E21=$S$13,F21=$V$9),A21,"")&amp;" "&amp;IF(AND(E22=$S$13,F22=$V$9),A22,"")&amp;" "&amp;IF(AND(E23=$S$13,F23=$V$9),A23,"")&amp;" "&amp;IF(AND(E24=$S$13,F24=$V$9),A24,"")&amp;" "&amp;IF(AND(E25=$S$13,F25=$V$9),A25,"")&amp;" "&amp;IF(AND(E26=$S$13,F26=$V$9),A26,"")&amp;" "&amp;IF(AND(E27=$S$13,F27=$V$9),A27,"")&amp;" "&amp;IF(AND(E28=$S$13,F28=$V$9),A28,"")&amp;" "&amp;IF(AND(E29=$S$13,F29=$V$9),A29,"")</f>
        <v xml:space="preserve">                   </v>
      </c>
      <c r="N13" s="45" t="str">
        <f>+IF(AND(E10=$S$13,F10=$W$9),A10,"")&amp;" "&amp;IF(AND(E11=$S$13,F11=$W$9),A11,"")&amp;" "&amp;IF(AND(E12=$S$13,F12=$W$9),A12,"")&amp;" "&amp;IF(AND(E13=$S$13,F13=$W$9),A13,"")&amp;" "&amp;IF(AND(E14=$S$13,F14=$W$9),A14,"")&amp;" "&amp;IF(AND(E15=$S$13,F15=$W$9),A15,"")&amp;" "&amp;IF(AND(E16=$S$13,F16=$W$9),A16,"")&amp;" "&amp;IF(AND(E17=$S$13,F17=$W$9),A17,"")&amp;" "&amp;IF(AND(E18=$S$13,F18=$W$9),A18,"")&amp;" "&amp;IF(AND(E19=$S$13,F19=$W$9),A19,"")&amp;" "&amp;IF(AND(E20=$S$13,F20=$W$9),A20,"")&amp;" "&amp;IF(AND(E21=$S$13,F21=$W$9),A21,"")&amp;" "&amp;IF(AND(E22=$S$13,F22=$W$9),A22,"")&amp;" "&amp;IF(AND(E23=$S$13,F23=$W$9),A23,"")&amp;" "&amp;IF(AND(E24=$S$13,F24=$W$9),A24,"")&amp;" "&amp;IF(AND(E25=$S$13,F25=$W$9),A25,"")&amp;" "&amp;IF(AND(E26=$S$13,F26=$W$9),A26,"")&amp;" "&amp;IF(AND(E27=$S$13,F27=$W$9),A27,"")&amp;" "&amp;IF(AND(E28=$S$13,F28=$W$9),A28,"")&amp;" "&amp;IF(AND(E29=$S$13,F29=$W$9),A29,"")</f>
        <v xml:space="preserve">                   </v>
      </c>
      <c r="O13" s="46" t="str">
        <f>+IF(AND(E10=$S$13,F10=$X$9),A10,"")&amp;" "&amp;IF(AND(E11=$S$13,F11=$X$9),A11,"")&amp;" "&amp;IF(AND(E12=$S$13,F12=$X$9),A12,"")&amp;" "&amp;IF(AND(E13=$S$13,F13=$X$9),A13,"")&amp;" "&amp;IF(AND(E14=$S$13,F14=$X$9),A14,"")&amp;" "&amp;IF(AND(E15=$S$13,F15=$X$9),A15,"")&amp;" "&amp;IF(AND(E16=$S$13,F16=$X$9),A16,"")&amp;" "&amp;IF(AND(E17=$S$13,F17=$X$9),A17,"")&amp;" "&amp;IF(AND(E18=$S$13,F18=$X$9),A18,"")&amp;" "&amp;IF(AND(E19=$S$13,F19=$X$9),A19,"")&amp;" "&amp;IF(AND(E20=$S$13,F20=$X$9),A20,"")&amp;" "&amp;IF(AND(E21=$S$13,F21=$X$9),A21,"")&amp;" "&amp;IF(AND(E22=$S$13,F22=$X$9),A22,"")&amp;" "&amp;IF(AND(E23=$S$13,F23=$X$9),A23,"")&amp;" "&amp;IF(AND(E24=$S$13,F24=$X$9),A24,"")&amp;" "&amp;IF(AND(E25=$S$13,F25=$X$9),A25,"")&amp;" "&amp;IF(AND(E26=$S$13,F26=$X$9),A26,"")&amp;" "&amp;IF(AND(E27=$S$13,F27=$X$9),A27,"")&amp;" "&amp;IF(AND(E28=$S$13,F28=$X$9),A28,"")&amp;" "&amp;IF(AND(E29=$S$13,F29=$X$9),A29,"")</f>
        <v xml:space="preserve">                   </v>
      </c>
      <c r="P13" s="260"/>
      <c r="Q13" s="556"/>
      <c r="R13" s="261">
        <v>0.4</v>
      </c>
      <c r="S13" s="41" t="s">
        <v>275</v>
      </c>
      <c r="T13" s="52" t="s">
        <v>301</v>
      </c>
      <c r="U13" s="48" t="s">
        <v>281</v>
      </c>
      <c r="V13" s="48" t="s">
        <v>281</v>
      </c>
      <c r="W13" s="45" t="s">
        <v>299</v>
      </c>
      <c r="X13" s="46" t="s">
        <v>300</v>
      </c>
      <c r="AA13" s="33"/>
      <c r="AB13" s="33"/>
      <c r="AC13" s="43"/>
      <c r="AD13" s="49"/>
      <c r="AE13" s="50"/>
      <c r="AF13" s="47"/>
      <c r="AG13" s="47"/>
      <c r="AH13" s="47"/>
      <c r="AI13" s="51"/>
      <c r="AJ13" s="47"/>
      <c r="AK13" s="43"/>
      <c r="AL13" s="43"/>
    </row>
    <row r="14" spans="1:38" ht="93" customHeight="1" thickBot="1" x14ac:dyDescent="0.3">
      <c r="A14" s="258" t="str">
        <f>'2 CONTEXTO E IDENTIFICACIÓN'!A14</f>
        <v>R5 GESTIÓN DE TALENTO HUMANO</v>
      </c>
      <c r="B14" s="259" t="str">
        <f>+'2 CONTEXTO E IDENTIFICACIÓN'!J14</f>
        <v>Posibilidad de afectación económica y reputacional por inconformismo de los funcionarios y contratistas a causa de largas jornadas laborales</v>
      </c>
      <c r="C14" s="290">
        <f>+'5 VALORACIÓN DEL CONTROL'!T39</f>
        <v>0.12</v>
      </c>
      <c r="D14" s="44">
        <f>+'5 VALORACIÓN DEL CONTROL'!U39</f>
        <v>0.4</v>
      </c>
      <c r="E14" s="68" t="str">
        <f t="shared" si="0"/>
        <v>Muy Baja</v>
      </c>
      <c r="F14" s="68" t="str">
        <f t="shared" si="1"/>
        <v>Menor</v>
      </c>
      <c r="G14" s="259" t="str">
        <f t="shared" si="2"/>
        <v>Bajo</v>
      </c>
      <c r="H14" s="260"/>
      <c r="I14" s="493"/>
      <c r="J14" s="53" t="s">
        <v>271</v>
      </c>
      <c r="K14" s="54" t="str">
        <f>+IF(AND(E10=$S$14,F10=$T$9),A10,"")&amp;" "&amp;IF(AND(E11=$S$14,F11=$T$9),A11,"")&amp;" "&amp;IF(AND(E12=$S$14,F12=$T$9),A12,"")&amp;" "&amp;IF(AND(E13=$S$14,F13=$T$9),A13,"")&amp;" "&amp;IF(AND(E14=$S$14,F14=$T$9),A14,"")&amp;" "&amp;IF(AND(E15=$S$14,F15=$T$9),A15,"")&amp;" "&amp;IF(AND(E16=$S$14,F16=$T$9),A16,"")&amp;" "&amp;IF(AND(E17=$S$14,F17=$T$9),A17,"")&amp;" "&amp;IF(AND(E18=$S$14,F18=$T$9),A18,"")&amp;" "&amp;IF(AND(E19=$S$14,F19=$T$9),A19,"")&amp;" "&amp;IF(AND(E20=$S$14,F20=$T$9),A20,"")&amp;" "&amp;IF(AND(E21=$S$14,F21=$T$9),A21,"")&amp;" "&amp;IF(AND(E22=$S$14,F22=$T$9),A22,"")&amp;" "&amp;IF(AND(E23=$S$14,F23=$T$9),A23,"")&amp;" "&amp;IF(AND(E24=$S$14,F24=$T$9),A24,"")&amp;" "&amp;IF(AND(E25=$S$14,F25=$T$9),A25,"")&amp;" "&amp;IF(AND(E26=$S$14,F26=$T$9),A26,"")&amp;" "&amp;IF(AND(E27=$S$14,F27=$T$9),A27,"")&amp;" "&amp;IF(AND(E28=$S$14,F28=$T$9),A28,"")&amp;" "&amp;IF(AND(E29=$S$14,F29=$T$9),A29,"")</f>
        <v xml:space="preserve">         R10 GESTIÓN DOCUMENTAL Y ATENCIÓN AL CIUDADANO     R15 DIRECCIONAMIENTO ESTRATEGICO R16 CONTROL Y MEJORAMIENTO CONTINUO R17 GESTIÓN DE PROYECTOS REGIONALES   </v>
      </c>
      <c r="L14" s="54" t="str">
        <f>+IF(AND(E10=$S$14,F10=$U$9),A10,"")&amp;" "&amp;IF(AND(E11=$S$14,F11=$U$9),A11,"")&amp;" "&amp;IF(AND(E12=$S$14,F12=$U$9),A12,"")&amp;" "&amp;IF(AND(E13=$S$14,F13=$U$9),A13,"")&amp;" "&amp;IF(AND(E14=$S$14,F14=$U$9),A14,"")&amp;" "&amp;IF(AND(E15=$S$14,F15=$U$9),A15,"")&amp;" "&amp;IF(AND(E16=$S$14,F16=$U$9),A16,"")&amp;" "&amp;IF(AND(E17=$S$14,F17=$U$9),A17,"")&amp;" "&amp;IF(AND(E18=$S$14,F18=$U$9),A18,"")&amp;" "&amp;IF(AND(E19=$S$14,F19=$U$9),A19,"")&amp;" "&amp;IF(AND(E20=$S$14,F20=$U$9),A20,"")&amp;" "&amp;IF(AND(E21=$S$14,F21=$U$9),A21,"")&amp;" "&amp;IF(AND(E22=$S$14,F22=$U$9),A22,"")&amp;" "&amp;IF(AND(E23=$S$14,F23=$U$9),A23,"")&amp;" "&amp;IF(AND(E24=$S$14,F24=$U$9),A24,"")&amp;" "&amp;IF(AND(E25=$S$14,F25=$U$9),A25,"")&amp;" "&amp;IF(AND(E26=$S$14,F26=$U$9),A26,"")&amp;" "&amp;IF(AND(E27=$S$14,F27=$U$9),A27,"")&amp;" "&amp;IF(AND(E28=$S$14,F28=$U$9),A28,"")&amp;" "&amp;IF(AND(E29=$S$14,F29=$U$9),A29,"")</f>
        <v xml:space="preserve">R1 ADMINISTRACIÓN DEL SISTEMA DE GESTIÓN R2 ADMINISTRACIÓN DEL SISTEMA DE GESTIÓN   R5 GESTIÓN DE TALENTO HUMANO R6 GESTIÓN DE BIENES Y SERVICIOS        R14 DIRECCIONAMIENTO ESTRATEGICO    R18 GESTIÓN DE PROYECTOS REGIONALES R19 GESTIÓN DE PROYECTOS REGIONALES </v>
      </c>
      <c r="M14" s="55" t="str">
        <f>+IF(AND(E10=$S$14,F10=$V$9),A10,"")&amp;" "&amp;IF(AND(E11=$S$14,F11=$V$9),A11,"")&amp;" "&amp;IF(AND(E12=$S$14,F12=$V$9),A12,"")&amp;" "&amp;IF(AND(E13=$S$14,F13=$V$9),A13,"")&amp;" "&amp;IF(AND(E14=$S$14,F14=$V$9),A14,"")&amp;" "&amp;IF(AND(E15=$S$14,F15=$V$9),A15,"")&amp;" "&amp;IF(AND(E16=$S$14,F16=$V$9),A16,"")&amp;" "&amp;IF(AND(E17=$S$14,F17=$V$9),A17,"")&amp;" "&amp;IF(AND(E18=$S$14,F18=$V$9),A18,"")&amp;" "&amp;IF(AND(E19=$S$14,F19=$V$9),A19,"")&amp;" "&amp;IF(AND(E20=$S$14,F20=$V$9),A20,"")&amp;" "&amp;IF(AND(E21=$S$14,F21=$V$9),A21,"")&amp;" "&amp;IF(AND(E22=$S$14,F22=$V$9),A22,"")&amp;" "&amp;IF(AND(E23=$S$14,F23=$V$9),A23,"")&amp;" "&amp;IF(AND(E24=$S$14,F24=$V$9),A24,"")&amp;" "&amp;IF(AND(E25=$S$14,F25=$V$9),A25,"")&amp;" "&amp;IF(AND(E26=$S$14,F26=$V$9),A26,"")&amp;" "&amp;IF(AND(E27=$S$14,F27=$V$9),A27,"")&amp;" "&amp;IF(AND(E28=$S$14,F28=$V$9),A28,"")&amp;" "&amp;IF(AND(E29=$S$14,F29=$V$9),A29,"")</f>
        <v xml:space="preserve">   R4 GESTIÓN DEL TALENTO HUMANO       R11 RELACIONAMIENTO INSTITUCIONAL R12 RELACIONAMIENTO INSTITUCIONAL R13 RELACIONAMIENTO INSTITUCIONAL        R20 GESTIÓN DOCUMENTAL Y ATENCIÓN AL CIUDADANO</v>
      </c>
      <c r="N14" s="56" t="str">
        <f>+IF(AND(E10=$S$14,F10=$W$9),A10,"")&amp;" "&amp;IF(AND(E11=$S$14,F11=$W$9),A11,"")&amp;" "&amp;IF(AND(E12=$S$14,F12=$W$9),A12,"")&amp;" "&amp;IF(AND(E13=$S$14,F13=$W$9),A13,"")&amp;" "&amp;IF(AND(E14=$S$14,F14=$W$9),A14,"")&amp;" "&amp;IF(AND(E15=$S$14,F15=$W$9),A15,"")&amp;" "&amp;IF(AND(E16=$S$14,F16=$W$9),A16,"")&amp;" "&amp;IF(AND(E17=$S$14,F17=$W$9),A17,"")&amp;" "&amp;IF(AND(E18=$S$14,F18=$W$9),A18,"")&amp;" "&amp;IF(AND(E19=$S$14,F19=$W$9),A19,"")&amp;" "&amp;IF(AND(E20=$S$14,F20=$W$9),A20,"")&amp;" "&amp;IF(AND(E21=$S$14,F21=$W$9),A21,"")&amp;" "&amp;IF(AND(E22=$S$14,F22=$W$9),A22,"")&amp;" "&amp;IF(AND(E23=$S$14,F23=$W$9),A23,"")&amp;" "&amp;IF(AND(E24=$S$14,F24=$W$9),A24,"")&amp;" "&amp;IF(AND(E25=$S$14,F25=$W$9),A25,"")&amp;" "&amp;IF(AND(E26=$S$14,F26=$W$9),A26,"")&amp;" "&amp;IF(AND(E27=$S$14,F27=$W$9),A27,"")&amp;" "&amp;IF(AND(E28=$S$14,F28=$W$9),A28,"")&amp;" "&amp;IF(AND(E29=$S$14,F29=$W$9),A29,"")</f>
        <v xml:space="preserve">  R3 GESTIÓN DEL TALENTO HUMANO    R7 DEFENSA JURÍDICA             </v>
      </c>
      <c r="O14" s="57" t="str">
        <f>+IF(AND(E10=$S$14,F10=$X$9),A10,"")&amp;" "&amp;IF(AND(E11=$S$14,F11=$X$9),A11,"")&amp;" "&amp;IF(AND(E12=$S$14,F12=$X$9),A12,"")&amp;" "&amp;IF(AND(E13=$S$14,F13=$X$9),A13,"")&amp;" "&amp;IF(AND(E14=$S$14,F14=$X$9),A14,"")&amp;" "&amp;IF(AND(E15=$S$14,F15=$X$9),A15,"")&amp;" "&amp;IF(AND(E16=$S$14,F16=$X$9),A16,"")&amp;" "&amp;IF(AND(E17=$S$14,F17=$X$9),A17,"")&amp;" "&amp;IF(AND(E18=$S$14,F18=$X$9),A18,"")&amp;" "&amp;IF(AND(E19=$S$14,F19=$X$9),A19,"")&amp;" "&amp;IF(AND(E20=$S$14,F20=$X$9),A20,"")&amp;" "&amp;IF(AND(E21=$S$14,F21=$X$9),A21,"")&amp;" "&amp;IF(AND(E22=$S$14,F22=$X$9),A22,"")&amp;" "&amp;IF(AND(E23=$S$14,F23=$X$9),A23,"")&amp;" "&amp;IF(AND(E24=$S$14,F24=$X$9),A24,"")&amp;" "&amp;IF(AND(E25=$S$14,F25=$X$9),A25,"")&amp;" "&amp;IF(AND(E26=$S$14,F26=$X$9),A26,"")&amp;" "&amp;IF(AND(E27=$S$14,F27=$X$9),A27,"")&amp;" "&amp;IF(AND(E28=$S$14,F28=$X$9),A28,"")&amp;" "&amp;IF(AND(E29=$S$14,F29=$X$9),A29,"")</f>
        <v xml:space="preserve">       R8 GESTIÓN CONTRACTUAL R9 GESTIÓN CONTRACTUAL           </v>
      </c>
      <c r="P14" s="260"/>
      <c r="Q14" s="556"/>
      <c r="R14" s="262">
        <v>0.2</v>
      </c>
      <c r="S14" s="58" t="s">
        <v>271</v>
      </c>
      <c r="T14" s="54" t="s">
        <v>301</v>
      </c>
      <c r="U14" s="54" t="s">
        <v>301</v>
      </c>
      <c r="V14" s="55" t="s">
        <v>281</v>
      </c>
      <c r="W14" s="56" t="s">
        <v>299</v>
      </c>
      <c r="X14" s="57" t="s">
        <v>300</v>
      </c>
      <c r="AA14" s="33"/>
      <c r="AB14" s="33"/>
      <c r="AC14" s="43"/>
      <c r="AD14" s="49"/>
      <c r="AE14" s="50"/>
      <c r="AF14" s="47"/>
      <c r="AG14" s="47"/>
      <c r="AH14" s="47"/>
      <c r="AI14" s="59"/>
      <c r="AJ14" s="47"/>
      <c r="AK14" s="43"/>
      <c r="AL14" s="43"/>
    </row>
    <row r="15" spans="1:38" ht="93" customHeight="1" thickBot="1" x14ac:dyDescent="0.3">
      <c r="A15" s="258" t="str">
        <f>'2 CONTEXTO E IDENTIFICACIÓN'!A15</f>
        <v>R6 GESTIÓN DE BIENES Y SERVICIOS</v>
      </c>
      <c r="B15" s="259" t="str">
        <f>+'2 CONTEXTO E IDENTIFICACIÓN'!J15</f>
        <v>Posibilidad de afectación económica y reputacional por perdida o deterioro de bienes y elementos a causa de  deficiencia en la capacitación del personal en manejo de bienes</v>
      </c>
      <c r="C15" s="290">
        <f>+'5 VALORACIÓN DEL CONTROL'!T45</f>
        <v>0.12</v>
      </c>
      <c r="D15" s="44">
        <f>+'5 VALORACIÓN DEL CONTROL'!U45</f>
        <v>0.4</v>
      </c>
      <c r="E15" s="68" t="str">
        <f t="shared" si="0"/>
        <v>Muy Baja</v>
      </c>
      <c r="F15" s="68" t="str">
        <f t="shared" si="1"/>
        <v>Menor</v>
      </c>
      <c r="G15" s="259" t="str">
        <f t="shared" si="2"/>
        <v>Bajo</v>
      </c>
      <c r="H15" s="260"/>
      <c r="I15" s="260"/>
      <c r="J15" s="53" t="s">
        <v>271</v>
      </c>
      <c r="K15" s="54" t="str">
        <f t="shared" ref="K15:K29" si="3">+IF(AND(E11=$S$14,F11=$T$9),A11,"")&amp;" "&amp;IF(AND(E12=$S$14,F12=$T$9),A12,"")&amp;" "&amp;IF(AND(E13=$S$14,F13=$T$9),A13,"")&amp;" "&amp;IF(AND(E14=$S$14,F14=$T$9),A14,"")&amp;" "&amp;IF(AND(E15=$S$14,F15=$T$9),A15,"")&amp;" "&amp;IF(AND(E16=$S$14,F16=$T$9),A16,"")&amp;" "&amp;IF(AND(E17=$S$14,F17=$T$9),A17,"")&amp;" "&amp;IF(AND(E18=$S$14,F18=$T$9),A18,"")&amp;" "&amp;IF(AND(E19=$S$14,F19=$T$9),A19,"")&amp;" "&amp;IF(AND(E20=$S$14,F20=$T$9),A20,"")&amp;" "&amp;IF(AND(E21=$S$14,F21=$T$9),A21,"")&amp;" "&amp;IF(AND(E22=$S$14,F22=$T$9),A22,"")&amp;" "&amp;IF(AND(E23=$S$14,F23=$T$9),A23,"")&amp;" "&amp;IF(AND(E24=$S$14,F24=$T$9),A24,"")&amp;" "&amp;IF(AND(E25=$S$14,F25=$T$9),A25,"")&amp;" "&amp;IF(AND(E26=$S$14,F26=$T$9),A26,"")&amp;" "&amp;IF(AND(E27=$S$14,F27=$T$9),A27,"")&amp;" "&amp;IF(AND(E28=$S$14,F28=$T$9),A28,"")&amp;" "&amp;IF(AND(E29=$S$14,F29=$T$9),A29,"")&amp;" "&amp;IF(AND(E30=$S$14,F30=$T$9),A30,"")</f>
        <v xml:space="preserve">        R10 GESTIÓN DOCUMENTAL Y ATENCIÓN AL CIUDADANO     R15 DIRECCIONAMIENTO ESTRATEGICO R16 CONTROL Y MEJORAMIENTO CONTINUO R17 GESTIÓN DE PROYECTOS REGIONALES    </v>
      </c>
      <c r="L15" s="54" t="str">
        <f t="shared" ref="L15:L29" si="4">+IF(AND(E11=$S$14,F11=$U$9),A11,"")&amp;" "&amp;IF(AND(E12=$S$14,F12=$U$9),A12,"")&amp;" "&amp;IF(AND(E13=$S$14,F13=$U$9),A13,"")&amp;" "&amp;IF(AND(E14=$S$14,F14=$U$9),A14,"")&amp;" "&amp;IF(AND(E15=$S$14,F15=$U$9),A15,"")&amp;" "&amp;IF(AND(E16=$S$14,F16=$U$9),A16,"")&amp;" "&amp;IF(AND(E17=$S$14,F17=$U$9),A17,"")&amp;" "&amp;IF(AND(E18=$S$14,F18=$U$9),A18,"")&amp;" "&amp;IF(AND(E19=$S$14,F19=$U$9),A19,"")&amp;" "&amp;IF(AND(E20=$S$14,F20=$U$9),A20,"")&amp;" "&amp;IF(AND(E21=$S$14,F21=$U$9),A21,"")&amp;" "&amp;IF(AND(E22=$S$14,F22=$U$9),A22,"")&amp;" "&amp;IF(AND(E23=$S$14,F23=$U$9),A23,"")&amp;" "&amp;IF(AND(E24=$S$14,F24=$U$9),A24,"")&amp;" "&amp;IF(AND(E25=$S$14,F25=$U$9),A25,"")&amp;" "&amp;IF(AND(E26=$S$14,F26=$U$9),A26,"")&amp;" "&amp;IF(AND(E27=$S$14,F27=$U$9),A27,"")&amp;" "&amp;IF(AND(E28=$S$14,F28=$U$9),A28,"")&amp;" "&amp;IF(AND(E29=$S$14,F29=$U$9),A29,"")&amp;" "&amp;IF(AND(E30=$S$14,F30=$U$9),A30,"")</f>
        <v xml:space="preserve">R2 ADMINISTRACIÓN DEL SISTEMA DE GESTIÓN   R5 GESTIÓN DE TALENTO HUMANO R6 GESTIÓN DE BIENES Y SERVICIOS        R14 DIRECCIONAMIENTO ESTRATEGICO    R18 GESTIÓN DE PROYECTOS REGIONALES R19 GESTIÓN DE PROYECTOS REGIONALES  </v>
      </c>
      <c r="M15" s="55" t="str">
        <f t="shared" ref="M15:M29" si="5">+IF(AND(E11=$S$14,F11=$V$9),A11,"")&amp;" "&amp;IF(AND(E12=$S$14,F12=$V$9),A12,"")&amp;" "&amp;IF(AND(E13=$S$14,F13=$V$9),A13,"")&amp;" "&amp;IF(AND(E14=$S$14,F14=$V$9),A14,"")&amp;" "&amp;IF(AND(E15=$S$14,F15=$V$9),A15,"")&amp;" "&amp;IF(AND(E16=$S$14,F16=$V$9),A16,"")&amp;" "&amp;IF(AND(E17=$S$14,F17=$V$9),A17,"")&amp;" "&amp;IF(AND(E18=$S$14,F18=$V$9),A18,"")&amp;" "&amp;IF(AND(E19=$S$14,F19=$V$9),A19,"")&amp;" "&amp;IF(AND(E20=$S$14,F20=$V$9),A20,"")&amp;" "&amp;IF(AND(E21=$S$14,F21=$V$9),A21,"")&amp;" "&amp;IF(AND(E22=$S$14,F22=$V$9),A22,"")&amp;" "&amp;IF(AND(E23=$S$14,F23=$V$9),A23,"")&amp;" "&amp;IF(AND(E24=$S$14,F24=$V$9),A24,"")&amp;" "&amp;IF(AND(E25=$S$14,F25=$V$9),A25,"")&amp;" "&amp;IF(AND(E26=$S$14,F26=$V$9),A26,"")&amp;" "&amp;IF(AND(E27=$S$14,F27=$V$9),A27,"")&amp;" "&amp;IF(AND(E28=$S$14,F28=$V$9),A28,"")&amp;" "&amp;IF(AND(E29=$S$14,F29=$V$9),A29,"")&amp;" "&amp;IF(AND(E30=$S$14,F30=$V$9),A30,"")</f>
        <v xml:space="preserve">  R4 GESTIÓN DEL TALENTO HUMANO       R11 RELACIONAMIENTO INSTITUCIONAL R12 RELACIONAMIENTO INSTITUCIONAL R13 RELACIONAMIENTO INSTITUCIONAL        R20 GESTIÓN DOCUMENTAL Y ATENCIÓN AL CIUDADANO </v>
      </c>
      <c r="N15" s="56" t="str">
        <f t="shared" ref="N15:N29" si="6">+IF(AND(E11=$S$14,F11=$W$9),A11,"")&amp;" "&amp;IF(AND(E12=$S$14,F12=$W$9),A12,"")&amp;" "&amp;IF(AND(E13=$S$14,F13=$W$9),A13,"")&amp;" "&amp;IF(AND(E14=$S$14,F14=$W$9),A14,"")&amp;" "&amp;IF(AND(E15=$S$14,F15=$W$9),A15,"")&amp;" "&amp;IF(AND(E16=$S$14,F16=$W$9),A16,"")&amp;" "&amp;IF(AND(E17=$S$14,F17=$W$9),A17,"")&amp;" "&amp;IF(AND(E18=$S$14,F18=$W$9),A18,"")&amp;" "&amp;IF(AND(E19=$S$14,F19=$W$9),A19,"")&amp;" "&amp;IF(AND(E20=$S$14,F20=$W$9),A20,"")&amp;" "&amp;IF(AND(E21=$S$14,F21=$W$9),A21,"")&amp;" "&amp;IF(AND(E22=$S$14,F22=$W$9),A22,"")&amp;" "&amp;IF(AND(E23=$S$14,F23=$W$9),A23,"")&amp;" "&amp;IF(AND(E24=$S$14,F24=$W$9),A24,"")&amp;" "&amp;IF(AND(E25=$S$14,F25=$W$9),A25,"")&amp;" "&amp;IF(AND(E26=$S$14,F26=$W$9),A26,"")&amp;" "&amp;IF(AND(E27=$S$14,F27=$W$9),A27,"")&amp;" "&amp;IF(AND(E28=$S$14,F28=$W$9),A28,"")&amp;" "&amp;IF(AND(E29=$S$14,F29=$W$9),A29,"")&amp;" "&amp;IF(AND(E30=$S$14,F30=$W$9),A30,"")</f>
        <v xml:space="preserve"> R3 GESTIÓN DEL TALENTO HUMANO    R7 DEFENSA JURÍDICA              </v>
      </c>
      <c r="O15" s="57" t="str">
        <f t="shared" ref="O15:O29" si="7">+IF(AND(E11=$S$14,F11=$X$9),A11,"")&amp;" "&amp;IF(AND(E12=$S$14,F12=$X$9),A12,"")&amp;" "&amp;IF(AND(E13=$S$14,F13=$X$9),A13,"")&amp;" "&amp;IF(AND(E14=$S$14,F14=$X$9),A14,"")&amp;" "&amp;IF(AND(E15=$S$14,F15=$X$9),A15,"")&amp;" "&amp;IF(AND(E16=$S$14,F16=$X$9),A16,"")&amp;" "&amp;IF(AND(E17=$S$14,F17=$X$9),A17,"")&amp;" "&amp;IF(AND(E18=$S$14,F18=$X$9),A18,"")&amp;" "&amp;IF(AND(E19=$S$14,F19=$X$9),A19,"")&amp;" "&amp;IF(AND(E20=$S$14,F20=$X$9),A20,"")&amp;" "&amp;IF(AND(E21=$S$14,F21=$X$9),A21,"")&amp;" "&amp;IF(AND(E22=$S$14,F22=$X$9),A22,"")&amp;" "&amp;IF(AND(E23=$S$14,F23=$X$9),A23,"")&amp;" "&amp;IF(AND(E24=$S$14,F24=$X$9),A24,"")&amp;" "&amp;IF(AND(E25=$S$14,F25=$X$9),A25,"")&amp;" "&amp;IF(AND(E26=$S$14,F26=$X$9),A26,"")&amp;" "&amp;IF(AND(E27=$S$14,F27=$X$9),A27,"")&amp;" "&amp;IF(AND(E28=$S$14,F28=$X$9),A28,"")&amp;" "&amp;IF(AND(E29=$S$14,F29=$X$9),A29,"")&amp;" "&amp;IF(AND(E30=$S$14,F30=$X$9),A30,"")</f>
        <v xml:space="preserve">      R8 GESTIÓN CONTRACTUAL R9 GESTIÓN CONTRACTUAL            </v>
      </c>
      <c r="P15" s="260"/>
      <c r="AA15" s="33"/>
      <c r="AB15" s="33"/>
      <c r="AC15" s="43"/>
      <c r="AD15" s="49"/>
      <c r="AE15" s="50"/>
      <c r="AF15" s="47"/>
      <c r="AG15" s="47"/>
      <c r="AH15" s="47"/>
      <c r="AI15" s="47"/>
      <c r="AJ15" s="47"/>
      <c r="AK15" s="43"/>
      <c r="AL15" s="43"/>
    </row>
    <row r="16" spans="1:38" ht="93" customHeight="1" thickBot="1" x14ac:dyDescent="0.3">
      <c r="A16" s="258" t="str">
        <f>'2 CONTEXTO E IDENTIFICACIÓN'!A16</f>
        <v>R7 DEFENSA JURÍDICA</v>
      </c>
      <c r="B16" s="259" t="str">
        <f>+'2 CONTEXTO E IDENTIFICACIÓN'!J16</f>
        <v xml:space="preserve">Posibilidad de afectación económica y reputacional por  fallos condenatorios en contra de la entidad a causa de soporte inadecuado de la información por parte de los colaboraldores de la entidad
</v>
      </c>
      <c r="C16" s="290">
        <f>+'5 VALORACIÓN DEL CONTROL'!T51</f>
        <v>0.12</v>
      </c>
      <c r="D16" s="44">
        <f>+'5 VALORACIÓN DEL CONTROL'!U51</f>
        <v>0.8</v>
      </c>
      <c r="E16" s="68" t="str">
        <f t="shared" si="0"/>
        <v>Muy Baja</v>
      </c>
      <c r="F16" s="68" t="str">
        <f t="shared" si="1"/>
        <v>Mayor</v>
      </c>
      <c r="G16" s="259" t="str">
        <f t="shared" si="2"/>
        <v>Alto</v>
      </c>
      <c r="H16" s="260"/>
      <c r="I16" s="260"/>
      <c r="J16" s="53" t="s">
        <v>271</v>
      </c>
      <c r="K16" s="54" t="str">
        <f t="shared" si="3"/>
        <v xml:space="preserve">       R10 GESTIÓN DOCUMENTAL Y ATENCIÓN AL CIUDADANO     R15 DIRECCIONAMIENTO ESTRATEGICO R16 CONTROL Y MEJORAMIENTO CONTINUO R17 GESTIÓN DE PROYECTOS REGIONALES     </v>
      </c>
      <c r="L16" s="54" t="str">
        <f t="shared" si="4"/>
        <v xml:space="preserve">  R5 GESTIÓN DE TALENTO HUMANO R6 GESTIÓN DE BIENES Y SERVICIOS        R14 DIRECCIONAMIENTO ESTRATEGICO    R18 GESTIÓN DE PROYECTOS REGIONALES R19 GESTIÓN DE PROYECTOS REGIONALES   </v>
      </c>
      <c r="M16" s="55" t="str">
        <f t="shared" si="5"/>
        <v xml:space="preserve"> R4 GESTIÓN DEL TALENTO HUMANO       R11 RELACIONAMIENTO INSTITUCIONAL R12 RELACIONAMIENTO INSTITUCIONAL R13 RELACIONAMIENTO INSTITUCIONAL        R20 GESTIÓN DOCUMENTAL Y ATENCIÓN AL CIUDADANO  </v>
      </c>
      <c r="N16" s="56" t="str">
        <f t="shared" si="6"/>
        <v xml:space="preserve">R3 GESTIÓN DEL TALENTO HUMANO    R7 DEFENSA JURÍDICA               </v>
      </c>
      <c r="O16" s="57" t="str">
        <f t="shared" si="7"/>
        <v xml:space="preserve">     R8 GESTIÓN CONTRACTUAL R9 GESTIÓN CONTRACTUAL             </v>
      </c>
      <c r="P16" s="260"/>
      <c r="T16" s="36" t="s">
        <v>302</v>
      </c>
      <c r="V16" s="33"/>
      <c r="W16" s="33"/>
      <c r="X16" s="33"/>
      <c r="Y16" s="33"/>
      <c r="Z16" s="33"/>
      <c r="AA16" s="33"/>
      <c r="AB16" s="33"/>
      <c r="AC16" s="43"/>
      <c r="AD16" s="49"/>
      <c r="AE16" s="43"/>
      <c r="AF16" s="50"/>
      <c r="AG16" s="50"/>
      <c r="AH16" s="50"/>
      <c r="AI16" s="50"/>
      <c r="AJ16" s="50"/>
      <c r="AK16" s="43"/>
      <c r="AL16" s="43"/>
    </row>
    <row r="17" spans="1:38" ht="93" customHeight="1" thickBot="1" x14ac:dyDescent="0.3">
      <c r="A17" s="258" t="str">
        <f>'2 CONTEXTO E IDENTIFICACIÓN'!A17</f>
        <v>R8 GESTIÓN CONTRACTUAL</v>
      </c>
      <c r="B17" s="259" t="str">
        <f>+'2 CONTEXTO E IDENTIFICACIÓN'!J17</f>
        <v>Posibilidad de pérdida reputacional por recibir o solicitar cualquier dádiva para adjudicar o celebrar un contrato a causa de ínteres particular</v>
      </c>
      <c r="C17" s="290">
        <f>+'5 VALORACIÓN DEL CONTROL'!T57</f>
        <v>0.12</v>
      </c>
      <c r="D17" s="44">
        <f>+'5 VALORACIÓN DEL CONTROL'!U57</f>
        <v>1</v>
      </c>
      <c r="E17" s="68" t="str">
        <f t="shared" si="0"/>
        <v>Muy Baja</v>
      </c>
      <c r="F17" s="68" t="str">
        <f t="shared" si="1"/>
        <v>Catastrófico</v>
      </c>
      <c r="G17" s="259" t="str">
        <f t="shared" si="2"/>
        <v>Extremo</v>
      </c>
      <c r="H17" s="260"/>
      <c r="I17" s="260"/>
      <c r="J17" s="53" t="s">
        <v>271</v>
      </c>
      <c r="K17" s="54" t="str">
        <f t="shared" si="3"/>
        <v xml:space="preserve">      R10 GESTIÓN DOCUMENTAL Y ATENCIÓN AL CIUDADANO     R15 DIRECCIONAMIENTO ESTRATEGICO R16 CONTROL Y MEJORAMIENTO CONTINUO R17 GESTIÓN DE PROYECTOS REGIONALES      </v>
      </c>
      <c r="L17" s="54" t="str">
        <f t="shared" si="4"/>
        <v xml:space="preserve"> R5 GESTIÓN DE TALENTO HUMANO R6 GESTIÓN DE BIENES Y SERVICIOS        R14 DIRECCIONAMIENTO ESTRATEGICO    R18 GESTIÓN DE PROYECTOS REGIONALES R19 GESTIÓN DE PROYECTOS REGIONALES    </v>
      </c>
      <c r="M17" s="55" t="str">
        <f t="shared" si="5"/>
        <v xml:space="preserve">R4 GESTIÓN DEL TALENTO HUMANO       R11 RELACIONAMIENTO INSTITUCIONAL R12 RELACIONAMIENTO INSTITUCIONAL R13 RELACIONAMIENTO INSTITUCIONAL        R20 GESTIÓN DOCUMENTAL Y ATENCIÓN AL CIUDADANO   </v>
      </c>
      <c r="N17" s="56" t="str">
        <f t="shared" si="6"/>
        <v xml:space="preserve">   R7 DEFENSA JURÍDICA                </v>
      </c>
      <c r="O17" s="57" t="str">
        <f t="shared" si="7"/>
        <v xml:space="preserve">    R8 GESTIÓN CONTRACTUAL R9 GESTIÓN CONTRACTUAL              </v>
      </c>
      <c r="P17" s="260"/>
      <c r="T17" s="60" t="s">
        <v>300</v>
      </c>
      <c r="V17" s="33"/>
      <c r="W17" s="33"/>
      <c r="X17" s="33"/>
      <c r="Y17" s="33"/>
      <c r="Z17" s="33"/>
      <c r="AA17" s="33"/>
      <c r="AB17" s="33"/>
      <c r="AC17" s="43"/>
      <c r="AD17" s="43"/>
      <c r="AE17" s="43"/>
      <c r="AF17" s="47"/>
      <c r="AG17" s="47"/>
      <c r="AH17" s="47"/>
      <c r="AI17" s="47"/>
      <c r="AJ17" s="47"/>
      <c r="AK17" s="43"/>
      <c r="AL17" s="43"/>
    </row>
    <row r="18" spans="1:38" ht="93" customHeight="1" thickBot="1" x14ac:dyDescent="0.3">
      <c r="A18" s="258" t="str">
        <f>'2 CONTEXTO E IDENTIFICACIÓN'!A18</f>
        <v>R9 GESTIÓN CONTRACTUAL</v>
      </c>
      <c r="B18" s="259" t="str">
        <f>+'2 CONTEXTO E IDENTIFICACIÓN'!J18</f>
        <v>Posibilidad de afectación económica y reputacional por deficiencias en los procedimientos internos que no permiten adelantar oportunamente los procesos de contratación a causa de falta de planeación</v>
      </c>
      <c r="C18" s="290">
        <f>+'5 VALORACIÓN DEL CONTROL'!T63</f>
        <v>0.12</v>
      </c>
      <c r="D18" s="44">
        <f>+'5 VALORACIÓN DEL CONTROL'!U63</f>
        <v>1</v>
      </c>
      <c r="E18" s="68" t="str">
        <f t="shared" si="0"/>
        <v>Muy Baja</v>
      </c>
      <c r="F18" s="68" t="str">
        <f t="shared" si="1"/>
        <v>Catastrófico</v>
      </c>
      <c r="G18" s="259" t="str">
        <f t="shared" si="2"/>
        <v>Extremo</v>
      </c>
      <c r="H18" s="260"/>
      <c r="I18" s="260"/>
      <c r="J18" s="53" t="s">
        <v>271</v>
      </c>
      <c r="K18" s="54" t="str">
        <f t="shared" si="3"/>
        <v xml:space="preserve">     R10 GESTIÓN DOCUMENTAL Y ATENCIÓN AL CIUDADANO     R15 DIRECCIONAMIENTO ESTRATEGICO R16 CONTROL Y MEJORAMIENTO CONTINUO R17 GESTIÓN DE PROYECTOS REGIONALES       </v>
      </c>
      <c r="L18" s="54" t="str">
        <f t="shared" si="4"/>
        <v xml:space="preserve">R5 GESTIÓN DE TALENTO HUMANO R6 GESTIÓN DE BIENES Y SERVICIOS        R14 DIRECCIONAMIENTO ESTRATEGICO    R18 GESTIÓN DE PROYECTOS REGIONALES R19 GESTIÓN DE PROYECTOS REGIONALES     </v>
      </c>
      <c r="M18" s="55" t="str">
        <f t="shared" si="5"/>
        <v xml:space="preserve">      R11 RELACIONAMIENTO INSTITUCIONAL R12 RELACIONAMIENTO INSTITUCIONAL R13 RELACIONAMIENTO INSTITUCIONAL        R20 GESTIÓN DOCUMENTAL Y ATENCIÓN AL CIUDADANO    </v>
      </c>
      <c r="N18" s="56" t="str">
        <f t="shared" si="6"/>
        <v xml:space="preserve">  R7 DEFENSA JURÍDICA                 </v>
      </c>
      <c r="O18" s="57" t="str">
        <f t="shared" si="7"/>
        <v xml:space="preserve">   R8 GESTIÓN CONTRACTUAL R9 GESTIÓN CONTRACTUAL               </v>
      </c>
      <c r="P18" s="260"/>
      <c r="T18" s="45" t="s">
        <v>299</v>
      </c>
      <c r="U18" s="33"/>
      <c r="V18" s="33"/>
      <c r="W18" s="33"/>
      <c r="X18" s="33"/>
      <c r="Y18" s="33"/>
      <c r="Z18" s="33"/>
      <c r="AA18" s="33"/>
      <c r="AB18" s="33"/>
      <c r="AC18" s="43"/>
      <c r="AD18" s="43"/>
      <c r="AE18" s="43"/>
      <c r="AF18" s="47"/>
      <c r="AG18" s="47"/>
      <c r="AH18" s="47"/>
      <c r="AI18" s="47"/>
      <c r="AJ18" s="47"/>
      <c r="AK18" s="43"/>
      <c r="AL18" s="43"/>
    </row>
    <row r="19" spans="1:38" ht="93" customHeight="1" thickBot="1" x14ac:dyDescent="0.3">
      <c r="A19" s="258" t="str">
        <f>'2 CONTEXTO E IDENTIFICACIÓN'!A19</f>
        <v>R10 GESTIÓN DOCUMENTAL Y ATENCIÓN AL CIUDADANO</v>
      </c>
      <c r="B19" s="259" t="str">
        <f>+'2 CONTEXTO E IDENTIFICACIÓN'!J19</f>
        <v>Posibilidad de afectación económica y reputacional porAlteración de la información contenida en Tipos Documentales de Unidades Documentales que reposan en Archivo Central a causa de Desconocimiento en el diligenciamiento adeciado de tipolgías documentales.</v>
      </c>
      <c r="C19" s="290">
        <f>+'5 VALORACIÓN DEL CONTROL'!T69</f>
        <v>0.12</v>
      </c>
      <c r="D19" s="44">
        <f>+'5 VALORACIÓN DEL CONTROL'!U69</f>
        <v>0.2</v>
      </c>
      <c r="E19" s="68" t="str">
        <f t="shared" si="0"/>
        <v>Muy Baja</v>
      </c>
      <c r="F19" s="68" t="str">
        <f t="shared" si="1"/>
        <v>Leve</v>
      </c>
      <c r="G19" s="259" t="str">
        <f t="shared" si="2"/>
        <v>Bajo</v>
      </c>
      <c r="H19" s="260"/>
      <c r="I19" s="260"/>
      <c r="J19" s="53" t="s">
        <v>271</v>
      </c>
      <c r="K19" s="54" t="str">
        <f t="shared" si="3"/>
        <v xml:space="preserve">    R10 GESTIÓN DOCUMENTAL Y ATENCIÓN AL CIUDADANO     R15 DIRECCIONAMIENTO ESTRATEGICO R16 CONTROL Y MEJORAMIENTO CONTINUO R17 GESTIÓN DE PROYECTOS REGIONALES        </v>
      </c>
      <c r="L19" s="54" t="str">
        <f t="shared" si="4"/>
        <v xml:space="preserve">R6 GESTIÓN DE BIENES Y SERVICIOS        R14 DIRECCIONAMIENTO ESTRATEGICO    R18 GESTIÓN DE PROYECTOS REGIONALES R19 GESTIÓN DE PROYECTOS REGIONALES      </v>
      </c>
      <c r="M19" s="55" t="str">
        <f t="shared" si="5"/>
        <v xml:space="preserve">     R11 RELACIONAMIENTO INSTITUCIONAL R12 RELACIONAMIENTO INSTITUCIONAL R13 RELACIONAMIENTO INSTITUCIONAL        R20 GESTIÓN DOCUMENTAL Y ATENCIÓN AL CIUDADANO     </v>
      </c>
      <c r="N19" s="56" t="str">
        <f t="shared" si="6"/>
        <v xml:space="preserve"> R7 DEFENSA JURÍDICA                  </v>
      </c>
      <c r="O19" s="57" t="str">
        <f t="shared" si="7"/>
        <v xml:space="preserve">  R8 GESTIÓN CONTRACTUAL R9 GESTIÓN CONTRACTUAL                </v>
      </c>
      <c r="P19" s="260"/>
      <c r="S19" s="61"/>
      <c r="T19" s="48" t="s">
        <v>281</v>
      </c>
      <c r="U19" s="61"/>
      <c r="V19" s="61"/>
      <c r="W19" s="61"/>
      <c r="X19" s="61"/>
      <c r="Y19" s="61"/>
      <c r="Z19" s="61"/>
      <c r="AA19" s="61"/>
      <c r="AB19" s="61"/>
      <c r="AC19" s="43"/>
      <c r="AD19" s="43"/>
      <c r="AE19" s="62"/>
      <c r="AF19" s="62"/>
      <c r="AG19" s="62"/>
      <c r="AH19" s="62"/>
      <c r="AI19" s="62"/>
      <c r="AJ19" s="62"/>
      <c r="AK19" s="43"/>
      <c r="AL19" s="43"/>
    </row>
    <row r="20" spans="1:38" ht="93" customHeight="1" thickBot="1" x14ac:dyDescent="0.3">
      <c r="A20" s="258" t="str">
        <f>'2 CONTEXTO E IDENTIFICACIÓN'!A20</f>
        <v>R11 RELACIONAMIENTO INSTITUCIONAL</v>
      </c>
      <c r="B20" s="259" t="str">
        <f>+'2 CONTEXTO E IDENTIFICACIÓN'!J20</f>
        <v>Posibilidad de pérdida reputacional por uso indebido de los canales oficiales de comunicación a causa de intereses personales o políticos</v>
      </c>
      <c r="C20" s="290">
        <f>+'5 VALORACIÓN DEL CONTROL'!T75</f>
        <v>0.12</v>
      </c>
      <c r="D20" s="44">
        <f>+'5 VALORACIÓN DEL CONTROL'!U75</f>
        <v>0.6</v>
      </c>
      <c r="E20" s="68" t="str">
        <f t="shared" si="0"/>
        <v>Muy Baja</v>
      </c>
      <c r="F20" s="68" t="str">
        <f t="shared" si="1"/>
        <v>Moderado</v>
      </c>
      <c r="G20" s="259" t="str">
        <f t="shared" si="2"/>
        <v>Moderado</v>
      </c>
      <c r="H20" s="260"/>
      <c r="I20" s="260"/>
      <c r="J20" s="53" t="s">
        <v>271</v>
      </c>
      <c r="K20" s="54" t="str">
        <f t="shared" si="3"/>
        <v xml:space="preserve">   R10 GESTIÓN DOCUMENTAL Y ATENCIÓN AL CIUDADANO     R15 DIRECCIONAMIENTO ESTRATEGICO R16 CONTROL Y MEJORAMIENTO CONTINUO R17 GESTIÓN DE PROYECTOS REGIONALES         </v>
      </c>
      <c r="L20" s="54" t="str">
        <f t="shared" si="4"/>
        <v xml:space="preserve">       R14 DIRECCIONAMIENTO ESTRATEGICO    R18 GESTIÓN DE PROYECTOS REGIONALES R19 GESTIÓN DE PROYECTOS REGIONALES       </v>
      </c>
      <c r="M20" s="55" t="str">
        <f t="shared" si="5"/>
        <v xml:space="preserve">    R11 RELACIONAMIENTO INSTITUCIONAL R12 RELACIONAMIENTO INSTITUCIONAL R13 RELACIONAMIENTO INSTITUCIONAL        R20 GESTIÓN DOCUMENTAL Y ATENCIÓN AL CIUDADANO      </v>
      </c>
      <c r="N20" s="56" t="str">
        <f t="shared" si="6"/>
        <v xml:space="preserve">R7 DEFENSA JURÍDICA                   </v>
      </c>
      <c r="O20" s="57" t="str">
        <f t="shared" si="7"/>
        <v xml:space="preserve"> R8 GESTIÓN CONTRACTUAL R9 GESTIÓN CONTRACTUAL                 </v>
      </c>
      <c r="P20" s="260"/>
      <c r="S20" s="61"/>
      <c r="T20" s="52" t="s">
        <v>301</v>
      </c>
      <c r="AA20" s="61"/>
      <c r="AB20" s="61"/>
      <c r="AC20" s="43"/>
      <c r="AD20" s="43"/>
      <c r="AE20" s="43"/>
      <c r="AF20" s="47"/>
      <c r="AG20" s="47"/>
      <c r="AH20" s="47"/>
      <c r="AI20" s="47"/>
      <c r="AJ20" s="47"/>
      <c r="AK20" s="43"/>
      <c r="AL20" s="43"/>
    </row>
    <row r="21" spans="1:38" ht="93" customHeight="1" thickBot="1" x14ac:dyDescent="0.3">
      <c r="A21" s="258" t="str">
        <f>'2 CONTEXTO E IDENTIFICACIÓN'!A21</f>
        <v>R12 RELACIONAMIENTO INSTITUCIONAL</v>
      </c>
      <c r="B21" s="259" t="str">
        <f>+'2 CONTEXTO E IDENTIFICACIÓN'!J21</f>
        <v>Posibilidad de afectación reputacional porla difusión de información inexacta o errónea a causa de  a datos desactualizados y/o que no fueron verificados</v>
      </c>
      <c r="C21" s="290">
        <f>+'5 VALORACIÓN DEL CONTROL'!T81</f>
        <v>0.12</v>
      </c>
      <c r="D21" s="44">
        <f>+'5 VALORACIÓN DEL CONTROL'!U81</f>
        <v>0.6</v>
      </c>
      <c r="E21" s="68" t="str">
        <f t="shared" si="0"/>
        <v>Muy Baja</v>
      </c>
      <c r="F21" s="68" t="str">
        <f t="shared" si="1"/>
        <v>Moderado</v>
      </c>
      <c r="G21" s="259" t="str">
        <f t="shared" si="2"/>
        <v>Moderado</v>
      </c>
      <c r="H21" s="260"/>
      <c r="I21" s="260"/>
      <c r="J21" s="53" t="s">
        <v>271</v>
      </c>
      <c r="K21" s="54" t="str">
        <f t="shared" si="3"/>
        <v xml:space="preserve">  R10 GESTIÓN DOCUMENTAL Y ATENCIÓN AL CIUDADANO     R15 DIRECCIONAMIENTO ESTRATEGICO R16 CONTROL Y MEJORAMIENTO CONTINUO R17 GESTIÓN DE PROYECTOS REGIONALES          </v>
      </c>
      <c r="L21" s="54" t="str">
        <f t="shared" si="4"/>
        <v xml:space="preserve">      R14 DIRECCIONAMIENTO ESTRATEGICO    R18 GESTIÓN DE PROYECTOS REGIONALES R19 GESTIÓN DE PROYECTOS REGIONALES        </v>
      </c>
      <c r="M21" s="55" t="str">
        <f t="shared" si="5"/>
        <v xml:space="preserve">   R11 RELACIONAMIENTO INSTITUCIONAL R12 RELACIONAMIENTO INSTITUCIONAL R13 RELACIONAMIENTO INSTITUCIONAL        R20 GESTIÓN DOCUMENTAL Y ATENCIÓN AL CIUDADANO       </v>
      </c>
      <c r="N21" s="56" t="str">
        <f t="shared" si="6"/>
        <v xml:space="preserve">                   </v>
      </c>
      <c r="O21" s="57" t="str">
        <f t="shared" si="7"/>
        <v xml:space="preserve">R8 GESTIÓN CONTRACTUAL R9 GESTIÓN CONTRACTUAL                  </v>
      </c>
      <c r="P21" s="260"/>
      <c r="Q21" s="63"/>
      <c r="R21" s="63"/>
      <c r="S21" s="61"/>
      <c r="AA21" s="61"/>
      <c r="AB21" s="61"/>
      <c r="AC21" s="43"/>
      <c r="AD21" s="43"/>
      <c r="AE21" s="43"/>
      <c r="AF21" s="47"/>
      <c r="AG21" s="47"/>
      <c r="AH21" s="47"/>
      <c r="AI21" s="47"/>
      <c r="AJ21" s="47"/>
      <c r="AK21" s="43"/>
      <c r="AL21" s="43"/>
    </row>
    <row r="22" spans="1:38" ht="93" customHeight="1" thickBot="1" x14ac:dyDescent="0.3">
      <c r="A22" s="258" t="str">
        <f>'2 CONTEXTO E IDENTIFICACIÓN'!A22</f>
        <v xml:space="preserve">R13 RELACIONAMIENTO INSTITUCIONAL </v>
      </c>
      <c r="B22" s="259" t="str">
        <f>+'2 CONTEXTO E IDENTIFICACIÓN'!J22</f>
        <v>Posibilidad de afectación reputacional porpérdida reputacional por el hackeo de las redes sociales y portal web oficial de la entidad a causa de al acceso de los controles de credenciales por parte de usuarios no autorizados</v>
      </c>
      <c r="C22" s="290">
        <f>+'5 VALORACIÓN DEL CONTROL'!T87</f>
        <v>0.12</v>
      </c>
      <c r="D22" s="44">
        <f>+'5 VALORACIÓN DEL CONTROL'!U87</f>
        <v>0.6</v>
      </c>
      <c r="E22" s="68" t="str">
        <f t="shared" si="0"/>
        <v>Muy Baja</v>
      </c>
      <c r="F22" s="68" t="str">
        <f t="shared" si="1"/>
        <v>Moderado</v>
      </c>
      <c r="G22" s="259" t="str">
        <f t="shared" si="2"/>
        <v>Moderado</v>
      </c>
      <c r="H22" s="260"/>
      <c r="I22" s="260"/>
      <c r="J22" s="53" t="s">
        <v>271</v>
      </c>
      <c r="K22" s="54" t="str">
        <f t="shared" si="3"/>
        <v xml:space="preserve"> R10 GESTIÓN DOCUMENTAL Y ATENCIÓN AL CIUDADANO     R15 DIRECCIONAMIENTO ESTRATEGICO R16 CONTROL Y MEJORAMIENTO CONTINUO R17 GESTIÓN DE PROYECTOS REGIONALES           </v>
      </c>
      <c r="L22" s="54" t="str">
        <f t="shared" si="4"/>
        <v xml:space="preserve">     R14 DIRECCIONAMIENTO ESTRATEGICO    R18 GESTIÓN DE PROYECTOS REGIONALES R19 GESTIÓN DE PROYECTOS REGIONALES         </v>
      </c>
      <c r="M22" s="55" t="str">
        <f t="shared" si="5"/>
        <v xml:space="preserve">  R11 RELACIONAMIENTO INSTITUCIONAL R12 RELACIONAMIENTO INSTITUCIONAL R13 RELACIONAMIENTO INSTITUCIONAL        R20 GESTIÓN DOCUMENTAL Y ATENCIÓN AL CIUDADANO        </v>
      </c>
      <c r="N22" s="56" t="str">
        <f t="shared" si="6"/>
        <v xml:space="preserve">                   </v>
      </c>
      <c r="O22" s="57" t="str">
        <f t="shared" si="7"/>
        <v xml:space="preserve">R9 GESTIÓN CONTRACTUAL                   </v>
      </c>
      <c r="P22" s="260"/>
      <c r="Q22" s="63"/>
      <c r="R22" s="63"/>
      <c r="S22" s="64"/>
      <c r="AA22" s="61"/>
      <c r="AB22" s="61"/>
      <c r="AC22" s="43"/>
      <c r="AD22" s="59"/>
      <c r="AE22" s="59"/>
      <c r="AF22" s="59"/>
      <c r="AG22" s="59"/>
      <c r="AH22" s="59"/>
      <c r="AI22" s="59"/>
      <c r="AJ22" s="47"/>
      <c r="AK22" s="43"/>
      <c r="AL22" s="43"/>
    </row>
    <row r="23" spans="1:38" ht="93" customHeight="1" thickBot="1" x14ac:dyDescent="0.3">
      <c r="A23" s="258" t="str">
        <f>'2 CONTEXTO E IDENTIFICACIÓN'!A23</f>
        <v>R14 DIRECCIONAMIENTO ESTRATEGICO</v>
      </c>
      <c r="B23" s="259" t="str">
        <f>+'2 CONTEXTO E IDENTIFICACIÓN'!J23</f>
        <v>Posibilidad de afectación económica y reputacional por la inoportunidad en la presentación de los informes a causa de  la falta de aplicación de los procedimientos</v>
      </c>
      <c r="C23" s="290">
        <f>+'5 VALORACIÓN DEL CONTROL'!T93</f>
        <v>0.12</v>
      </c>
      <c r="D23" s="44">
        <f>+'5 VALORACIÓN DEL CONTROL'!U93</f>
        <v>0.4</v>
      </c>
      <c r="E23" s="68" t="str">
        <f t="shared" si="0"/>
        <v>Muy Baja</v>
      </c>
      <c r="F23" s="68" t="str">
        <f t="shared" si="1"/>
        <v>Menor</v>
      </c>
      <c r="G23" s="259" t="str">
        <f t="shared" si="2"/>
        <v>Bajo</v>
      </c>
      <c r="H23" s="260"/>
      <c r="I23" s="260"/>
      <c r="J23" s="53" t="s">
        <v>271</v>
      </c>
      <c r="K23" s="54" t="str">
        <f t="shared" si="3"/>
        <v xml:space="preserve">R10 GESTIÓN DOCUMENTAL Y ATENCIÓN AL CIUDADANO     R15 DIRECCIONAMIENTO ESTRATEGICO R16 CONTROL Y MEJORAMIENTO CONTINUO R17 GESTIÓN DE PROYECTOS REGIONALES            </v>
      </c>
      <c r="L23" s="54" t="str">
        <f t="shared" si="4"/>
        <v xml:space="preserve">    R14 DIRECCIONAMIENTO ESTRATEGICO    R18 GESTIÓN DE PROYECTOS REGIONALES R19 GESTIÓN DE PROYECTOS REGIONALES          </v>
      </c>
      <c r="M23" s="55" t="str">
        <f t="shared" si="5"/>
        <v xml:space="preserve"> R11 RELACIONAMIENTO INSTITUCIONAL R12 RELACIONAMIENTO INSTITUCIONAL R13 RELACIONAMIENTO INSTITUCIONAL        R20 GESTIÓN DOCUMENTAL Y ATENCIÓN AL CIUDADANO         </v>
      </c>
      <c r="N23" s="56" t="str">
        <f t="shared" si="6"/>
        <v xml:space="preserve">                   </v>
      </c>
      <c r="O23" s="57" t="str">
        <f t="shared" si="7"/>
        <v xml:space="preserve">                   </v>
      </c>
      <c r="P23" s="260"/>
      <c r="Q23" s="63"/>
      <c r="R23" s="63"/>
      <c r="AC23" s="43"/>
      <c r="AD23" s="65"/>
      <c r="AE23" s="65"/>
      <c r="AF23" s="65"/>
      <c r="AG23" s="65"/>
      <c r="AH23" s="65"/>
      <c r="AI23" s="65"/>
      <c r="AJ23" s="47"/>
      <c r="AK23" s="43"/>
      <c r="AL23" s="43"/>
    </row>
    <row r="24" spans="1:38" ht="93" customHeight="1" thickBot="1" x14ac:dyDescent="0.3">
      <c r="A24" s="258" t="str">
        <f>'2 CONTEXTO E IDENTIFICACIÓN'!A24</f>
        <v>R15 DIRECCIONAMIENTO ESTRATEGICO</v>
      </c>
      <c r="B24" s="259" t="str">
        <f>+'2 CONTEXTO E IDENTIFICACIÓN'!J24</f>
        <v>Posibilidad de afectación económica y reputacional por no cumplir el objetivo de la estrategia de Rendición de Cuentas  a causa de debido a la poca participación</v>
      </c>
      <c r="C24" s="290">
        <f>+'5 VALORACIÓN DEL CONTROL'!T99</f>
        <v>0.12</v>
      </c>
      <c r="D24" s="44">
        <f>+'5 VALORACIÓN DEL CONTROL'!U94</f>
        <v>0.2</v>
      </c>
      <c r="E24" s="68" t="str">
        <f t="shared" si="0"/>
        <v>Muy Baja</v>
      </c>
      <c r="F24" s="68" t="str">
        <f t="shared" si="1"/>
        <v>Leve</v>
      </c>
      <c r="G24" s="259" t="str">
        <f t="shared" si="2"/>
        <v>Bajo</v>
      </c>
      <c r="H24" s="260"/>
      <c r="I24" s="260"/>
      <c r="J24" s="53" t="s">
        <v>271</v>
      </c>
      <c r="K24" s="54" t="str">
        <f t="shared" si="3"/>
        <v xml:space="preserve">    R15 DIRECCIONAMIENTO ESTRATEGICO R16 CONTROL Y MEJORAMIENTO CONTINUO R17 GESTIÓN DE PROYECTOS REGIONALES             </v>
      </c>
      <c r="L24" s="54" t="str">
        <f t="shared" si="4"/>
        <v xml:space="preserve">   R14 DIRECCIONAMIENTO ESTRATEGICO    R18 GESTIÓN DE PROYECTOS REGIONALES R19 GESTIÓN DE PROYECTOS REGIONALES           </v>
      </c>
      <c r="M24" s="55" t="str">
        <f t="shared" si="5"/>
        <v xml:space="preserve">R11 RELACIONAMIENTO INSTITUCIONAL R12 RELACIONAMIENTO INSTITUCIONAL R13 RELACIONAMIENTO INSTITUCIONAL        R20 GESTIÓN DOCUMENTAL Y ATENCIÓN AL CIUDADANO          </v>
      </c>
      <c r="N24" s="56" t="str">
        <f t="shared" si="6"/>
        <v xml:space="preserve">                   </v>
      </c>
      <c r="O24" s="57" t="str">
        <f t="shared" si="7"/>
        <v xml:space="preserve">                   </v>
      </c>
      <c r="P24" s="260"/>
      <c r="Q24" s="63"/>
      <c r="R24" s="63"/>
      <c r="AC24" s="43"/>
      <c r="AD24" s="59"/>
      <c r="AE24" s="59"/>
      <c r="AF24" s="59"/>
      <c r="AG24" s="59"/>
      <c r="AH24" s="59"/>
      <c r="AI24" s="59"/>
      <c r="AJ24" s="47"/>
      <c r="AK24" s="43"/>
      <c r="AL24" s="43"/>
    </row>
    <row r="25" spans="1:38" ht="93" customHeight="1" thickBot="1" x14ac:dyDescent="0.3">
      <c r="A25" s="258" t="str">
        <f>'2 CONTEXTO E IDENTIFICACIÓN'!A25</f>
        <v>R16 CONTROL Y MEJORAMIENTO CONTINUO</v>
      </c>
      <c r="B25" s="259" t="str">
        <f>+'2 CONTEXTO E IDENTIFICACIÓN'!J25</f>
        <v>Posibilidad de afectación reputacional por por informes de auditoria que no revelan la situación real de los procesos a causa de debilidades en la independencia, metodología y cultura de control, que generan informes incompletos o sesgados</v>
      </c>
      <c r="C25" s="290">
        <f>+'5 VALORACIÓN DEL CONTROL'!T105</f>
        <v>0.12</v>
      </c>
      <c r="D25" s="44">
        <f>+'5 VALORACIÓN DEL CONTROL'!U95</f>
        <v>0.2</v>
      </c>
      <c r="E25" s="68" t="str">
        <f t="shared" si="0"/>
        <v>Muy Baja</v>
      </c>
      <c r="F25" s="68" t="str">
        <f t="shared" si="1"/>
        <v>Leve</v>
      </c>
      <c r="G25" s="259" t="str">
        <f t="shared" si="2"/>
        <v>Bajo</v>
      </c>
      <c r="H25" s="260"/>
      <c r="I25" s="260"/>
      <c r="J25" s="53" t="s">
        <v>271</v>
      </c>
      <c r="K25" s="54" t="str">
        <f t="shared" si="3"/>
        <v xml:space="preserve">   R15 DIRECCIONAMIENTO ESTRATEGICO R16 CONTROL Y MEJORAMIENTO CONTINUO R17 GESTIÓN DE PROYECTOS REGIONALES              </v>
      </c>
      <c r="L25" s="54" t="str">
        <f t="shared" si="4"/>
        <v xml:space="preserve">  R14 DIRECCIONAMIENTO ESTRATEGICO    R18 GESTIÓN DE PROYECTOS REGIONALES R19 GESTIÓN DE PROYECTOS REGIONALES            </v>
      </c>
      <c r="M25" s="55" t="str">
        <f t="shared" si="5"/>
        <v xml:space="preserve">R12 RELACIONAMIENTO INSTITUCIONAL R13 RELACIONAMIENTO INSTITUCIONAL        R20 GESTIÓN DOCUMENTAL Y ATENCIÓN AL CIUDADANO           </v>
      </c>
      <c r="N25" s="56" t="str">
        <f t="shared" si="6"/>
        <v xml:space="preserve">                   </v>
      </c>
      <c r="O25" s="57" t="str">
        <f t="shared" si="7"/>
        <v xml:space="preserve">                   </v>
      </c>
      <c r="P25" s="260"/>
      <c r="AC25" s="43"/>
      <c r="AD25" s="59"/>
      <c r="AE25" s="59"/>
      <c r="AF25" s="59"/>
      <c r="AG25" s="59"/>
      <c r="AH25" s="59"/>
      <c r="AI25" s="59"/>
      <c r="AJ25" s="47"/>
      <c r="AK25" s="43"/>
      <c r="AL25" s="43"/>
    </row>
    <row r="26" spans="1:38" ht="93" customHeight="1" thickBot="1" x14ac:dyDescent="0.4">
      <c r="A26" s="258" t="str">
        <f>'2 CONTEXTO E IDENTIFICACIÓN'!A26</f>
        <v>R17 GESTIÓN DE PROYECTOS REGIONALES</v>
      </c>
      <c r="B26" s="259" t="str">
        <f>+'2 CONTEXTO E IDENTIFICACIÓN'!J26</f>
        <v xml:space="preserve">Posibilidad de afectación económica y reputacional por la no ejecución de un proyecto misional  a causa de la afectación social y orden publico </v>
      </c>
      <c r="C26" s="290">
        <f>+'5 VALORACIÓN DEL CONTROL'!T111</f>
        <v>0.12</v>
      </c>
      <c r="D26" s="44">
        <f>+'5 VALORACIÓN DEL CONTROL'!U96</f>
        <v>0.2</v>
      </c>
      <c r="E26" s="68" t="str">
        <f t="shared" si="0"/>
        <v>Muy Baja</v>
      </c>
      <c r="F26" s="68" t="str">
        <f>+IF(D26=0,"",IF(D26&lt;=$T$8,$T$9,IF(D26&lt;=$U$8,$U$9,IF(D26&lt;=$V$8,$V$9,IF(D26&lt;=$W$8,$W$9,IF(D26&lt;=$X$8,$X$9,""))))))</f>
        <v>Leve</v>
      </c>
      <c r="G26" s="259" t="str">
        <f t="shared" si="2"/>
        <v>Bajo</v>
      </c>
      <c r="H26" s="260"/>
      <c r="I26" s="260"/>
      <c r="J26" s="53" t="s">
        <v>271</v>
      </c>
      <c r="K26" s="54" t="str">
        <f t="shared" si="3"/>
        <v xml:space="preserve">  R15 DIRECCIONAMIENTO ESTRATEGICO R16 CONTROL Y MEJORAMIENTO CONTINUO R17 GESTIÓN DE PROYECTOS REGIONALES               </v>
      </c>
      <c r="L26" s="54" t="str">
        <f t="shared" si="4"/>
        <v xml:space="preserve"> R14 DIRECCIONAMIENTO ESTRATEGICO    R18 GESTIÓN DE PROYECTOS REGIONALES R19 GESTIÓN DE PROYECTOS REGIONALES             </v>
      </c>
      <c r="M26" s="55" t="str">
        <f t="shared" si="5"/>
        <v xml:space="preserve">R13 RELACIONAMIENTO INSTITUCIONAL        R20 GESTIÓN DOCUMENTAL Y ATENCIÓN AL CIUDADANO            </v>
      </c>
      <c r="N26" s="56" t="str">
        <f t="shared" si="6"/>
        <v xml:space="preserve">                   </v>
      </c>
      <c r="O26" s="57" t="str">
        <f t="shared" si="7"/>
        <v xml:space="preserve">                   </v>
      </c>
      <c r="P26" s="260"/>
    </row>
    <row r="27" spans="1:38" ht="93" customHeight="1" thickBot="1" x14ac:dyDescent="0.4">
      <c r="A27" s="258" t="str">
        <f>'2 CONTEXTO E IDENTIFICACIÓN'!A27</f>
        <v>R18 GESTIÓN DE PROYECTOS REGIONALES</v>
      </c>
      <c r="B27" s="259" t="str">
        <f>+'2 CONTEXTO E IDENTIFICACIÓN'!J27</f>
        <v>Posibilidad de afectación económica y reputacional por el favorecimiento a  terceros, ajenos a la población objetivo identificada en los proyectos de inversión, que gestiona la entidad a causa de  a la deficiencia en la identificación de beneficiarios</v>
      </c>
      <c r="C27" s="290">
        <f>+'5 VALORACIÓN DEL CONTROL'!T117</f>
        <v>0.12</v>
      </c>
      <c r="D27" s="44">
        <f>+'5 VALORACIÓN DEL CONTROL'!U117</f>
        <v>0.4</v>
      </c>
      <c r="E27" s="68" t="str">
        <f t="shared" si="0"/>
        <v>Muy Baja</v>
      </c>
      <c r="F27" s="68" t="str">
        <f t="shared" ref="F27" si="8">+IF(D27=0,"",IF(D27&lt;=$T$8,$T$9,IF(D27&lt;=$U$8,$U$9,IF(D27&lt;=$V$8,$V$9,IF(D27&lt;=$W$8,$W$9,IF(D27&lt;=$X$8,$X$9,""))))))</f>
        <v>Menor</v>
      </c>
      <c r="G27" s="259" t="str">
        <f>+IF(E27=$S$10,IF(F27=$T$9,$T$10,IF(F27=$U$9,$U$10,IF(F27=$V$9,$V$10,IF(F27=$W$9,$W$10,IF(F27=$X$9,$X$10))))),IF(E27=$S$11,IF(F27=$T$9,$T$11,IF(F27=$U$9,$U$11,IF(F27=$V$9,$V$11,IF(F27=$W$9,$W$11,IF(F27=$X$9,$X$11))))),IF(E27=$S$12,IF(F27=$T$9,$T$12,IF(F27=$U$9,$U$12,IF(F27=$V$9,$V$12,IF(F27=$W$9,$W$12,IF(F27=$X$9,$X$12))))),IF(E27=$S$13,IF(F27=$T$9,$T$13,IF(F27=$U$9,$U$13,IF(F27=$V$9,$V$13,IF(F27=$W$9,$W$13,IF(F27=$X$9,$X$13))))),IF(E27=$S$14,IF(F27=$T$9,$T$14,IF(F27=$U$9,$U$14,IF(F27=$V$9,$V$14,IF(F27=$W$9,$W$14,IF(F27=$X$9,$X$14))))),"")))))</f>
        <v>Bajo</v>
      </c>
      <c r="H27" s="260"/>
      <c r="I27" s="260"/>
      <c r="J27" s="53" t="s">
        <v>271</v>
      </c>
      <c r="K27" s="54" t="str">
        <f t="shared" si="3"/>
        <v xml:space="preserve"> R15 DIRECCIONAMIENTO ESTRATEGICO R16 CONTROL Y MEJORAMIENTO CONTINUO R17 GESTIÓN DE PROYECTOS REGIONALES                </v>
      </c>
      <c r="L27" s="54" t="str">
        <f t="shared" si="4"/>
        <v xml:space="preserve">R14 DIRECCIONAMIENTO ESTRATEGICO    R18 GESTIÓN DE PROYECTOS REGIONALES R19 GESTIÓN DE PROYECTOS REGIONALES              </v>
      </c>
      <c r="M27" s="55" t="str">
        <f t="shared" si="5"/>
        <v xml:space="preserve">      R20 GESTIÓN DOCUMENTAL Y ATENCIÓN AL CIUDADANO             </v>
      </c>
      <c r="N27" s="56" t="str">
        <f t="shared" si="6"/>
        <v xml:space="preserve">                   </v>
      </c>
      <c r="O27" s="57" t="str">
        <f t="shared" si="7"/>
        <v xml:space="preserve">                   </v>
      </c>
      <c r="P27" s="260"/>
    </row>
    <row r="28" spans="1:38" ht="93" customHeight="1" thickBot="1" x14ac:dyDescent="0.4">
      <c r="A28" s="258" t="str">
        <f>'2 CONTEXTO E IDENTIFICACIÓN'!A28</f>
        <v>R19 GESTIÓN DE PROYECTOS REGIONALES</v>
      </c>
      <c r="B28" s="259" t="str">
        <f>+'2 CONTEXTO E IDENTIFICACIÓN'!J28</f>
        <v>Posibilidad de afectación económica y reputacional por ineficiencias en la planeación y ejecución de proyectos de los ejes misionales a causa de fallas en la articulación interinstitucional y baja participación comunitaria.</v>
      </c>
      <c r="C28" s="290">
        <f>+'5 VALORACIÓN DEL CONTROL'!T123</f>
        <v>0.2</v>
      </c>
      <c r="D28" s="44">
        <f>+'5 VALORACIÓN DEL CONTROL'!U123</f>
        <v>0.24</v>
      </c>
      <c r="E28" s="68" t="str">
        <f t="shared" si="0"/>
        <v>Muy Baja</v>
      </c>
      <c r="F28" s="68" t="str">
        <f t="shared" si="1"/>
        <v>Menor</v>
      </c>
      <c r="G28" s="259" t="str">
        <f t="shared" si="2"/>
        <v>Bajo</v>
      </c>
      <c r="H28" s="260"/>
      <c r="I28" s="260"/>
      <c r="J28" s="53" t="s">
        <v>271</v>
      </c>
      <c r="K28" s="54" t="str">
        <f t="shared" si="3"/>
        <v xml:space="preserve">R15 DIRECCIONAMIENTO ESTRATEGICO R16 CONTROL Y MEJORAMIENTO CONTINUO R17 GESTIÓN DE PROYECTOS REGIONALES                 </v>
      </c>
      <c r="L28" s="54" t="str">
        <f t="shared" si="4"/>
        <v xml:space="preserve">   R18 GESTIÓN DE PROYECTOS REGIONALES R19 GESTIÓN DE PROYECTOS REGIONALES               </v>
      </c>
      <c r="M28" s="55" t="str">
        <f t="shared" si="5"/>
        <v xml:space="preserve">     R20 GESTIÓN DOCUMENTAL Y ATENCIÓN AL CIUDADANO              </v>
      </c>
      <c r="N28" s="56" t="str">
        <f t="shared" si="6"/>
        <v xml:space="preserve">                   </v>
      </c>
      <c r="O28" s="57" t="str">
        <f t="shared" si="7"/>
        <v xml:space="preserve">                   </v>
      </c>
      <c r="P28" s="260"/>
    </row>
    <row r="29" spans="1:38" ht="93" customHeight="1" thickBot="1" x14ac:dyDescent="0.4">
      <c r="A29" s="258" t="str">
        <f>'2 CONTEXTO E IDENTIFICACIÓN'!A29</f>
        <v>R20 GESTIÓN DOCUMENTAL Y ATENCIÓN AL CIUDADANO</v>
      </c>
      <c r="B29" s="259" t="str">
        <f>+'2 CONTEXTO E IDENTIFICACIÓN'!J29</f>
        <v>Posibilidad de afectación económica y reputacional por el no cumplimiento de los tiempos de respuesta a las PQRSD,   a causa de desconocimiento de las implicaciones legales y normativas aplicables.</v>
      </c>
      <c r="C29" s="290">
        <f>+'5 VALORACIÓN DEL CONTROL'!T129</f>
        <v>0.12</v>
      </c>
      <c r="D29" s="44">
        <v>0.5</v>
      </c>
      <c r="E29" s="68" t="str">
        <f t="shared" si="0"/>
        <v>Muy Baja</v>
      </c>
      <c r="F29" s="68" t="str">
        <f t="shared" si="1"/>
        <v>Moderado</v>
      </c>
      <c r="G29" s="259" t="str">
        <f t="shared" si="2"/>
        <v>Moderado</v>
      </c>
      <c r="H29" s="260"/>
      <c r="I29" s="260"/>
      <c r="J29" s="53" t="s">
        <v>271</v>
      </c>
      <c r="K29" s="54" t="str">
        <f t="shared" si="3"/>
        <v xml:space="preserve">R16 CONTROL Y MEJORAMIENTO CONTINUO R17 GESTIÓN DE PROYECTOS REGIONALES                  </v>
      </c>
      <c r="L29" s="54" t="str">
        <f t="shared" si="4"/>
        <v xml:space="preserve">  R18 GESTIÓN DE PROYECTOS REGIONALES R19 GESTIÓN DE PROYECTOS REGIONALES                </v>
      </c>
      <c r="M29" s="55" t="str">
        <f t="shared" si="5"/>
        <v xml:space="preserve">    R20 GESTIÓN DOCUMENTAL Y ATENCIÓN AL CIUDADANO               </v>
      </c>
      <c r="N29" s="56" t="str">
        <f t="shared" si="6"/>
        <v xml:space="preserve">                   </v>
      </c>
      <c r="O29" s="57" t="str">
        <f t="shared" si="7"/>
        <v xml:space="preserve">                   </v>
      </c>
      <c r="P29" s="260"/>
    </row>
    <row r="30" spans="1:38" ht="14.5" customHeight="1" x14ac:dyDescent="0.35">
      <c r="B30" s="253"/>
      <c r="D30" s="253"/>
      <c r="G30" s="253"/>
      <c r="H30" s="253"/>
      <c r="I30" s="253"/>
      <c r="J30" s="253"/>
      <c r="K30" s="253"/>
      <c r="L30" s="253"/>
      <c r="M30" s="253"/>
      <c r="N30" s="253"/>
      <c r="O30" s="253"/>
      <c r="P30" s="253"/>
      <c r="AA30" s="256"/>
      <c r="AB30" s="256"/>
      <c r="AC30" s="256"/>
      <c r="AD30" s="256"/>
      <c r="AE30" s="256"/>
      <c r="AF30" s="253"/>
      <c r="AG30" s="253"/>
      <c r="AH30" s="253"/>
      <c r="AI30" s="253"/>
      <c r="AJ30" s="253"/>
    </row>
    <row r="31" spans="1:38" ht="39" hidden="1" customHeight="1" x14ac:dyDescent="0.35">
      <c r="B31" s="253"/>
      <c r="D31" s="253"/>
      <c r="G31" s="253"/>
      <c r="H31" s="253"/>
      <c r="I31" s="253"/>
      <c r="J31" s="253"/>
      <c r="K31" s="253"/>
      <c r="L31" s="253"/>
      <c r="M31" s="253"/>
      <c r="N31" s="253"/>
      <c r="O31" s="253"/>
      <c r="P31" s="253"/>
      <c r="AA31" s="256"/>
      <c r="AB31" s="256"/>
      <c r="AC31" s="256"/>
      <c r="AD31" s="256"/>
      <c r="AE31" s="256"/>
      <c r="AF31" s="253"/>
      <c r="AG31" s="253"/>
      <c r="AH31" s="253"/>
      <c r="AI31" s="253"/>
      <c r="AJ31" s="253"/>
    </row>
    <row r="32" spans="1:38" ht="19.5" hidden="1" customHeight="1" x14ac:dyDescent="0.35">
      <c r="B32" s="253"/>
      <c r="D32" s="253"/>
      <c r="G32" s="253"/>
      <c r="H32" s="253"/>
      <c r="I32" s="253"/>
      <c r="J32" s="253"/>
      <c r="K32" s="253"/>
      <c r="L32" s="253"/>
      <c r="M32" s="253"/>
      <c r="N32" s="253"/>
      <c r="O32" s="253"/>
      <c r="P32" s="253"/>
      <c r="AA32" s="256"/>
      <c r="AB32" s="256"/>
      <c r="AC32" s="256"/>
      <c r="AD32" s="256"/>
      <c r="AE32" s="256"/>
      <c r="AF32" s="253"/>
      <c r="AG32" s="253"/>
      <c r="AH32" s="253"/>
      <c r="AI32" s="253"/>
      <c r="AJ32" s="253"/>
    </row>
    <row r="33" spans="2:36" ht="19.5" hidden="1" customHeight="1" x14ac:dyDescent="0.35">
      <c r="B33" s="253"/>
      <c r="D33" s="253"/>
      <c r="G33" s="253"/>
      <c r="H33" s="253"/>
      <c r="I33" s="253"/>
      <c r="J33" s="253"/>
      <c r="K33" s="253"/>
      <c r="L33" s="253"/>
      <c r="M33" s="253"/>
      <c r="N33" s="253"/>
      <c r="O33" s="253"/>
      <c r="P33" s="253"/>
      <c r="AA33" s="256"/>
      <c r="AB33" s="256"/>
      <c r="AC33" s="256"/>
      <c r="AD33" s="256"/>
      <c r="AE33" s="256"/>
      <c r="AF33" s="253"/>
      <c r="AG33" s="253"/>
      <c r="AH33" s="253"/>
      <c r="AI33" s="253"/>
      <c r="AJ33" s="253"/>
    </row>
    <row r="34" spans="2:36" ht="19.5" hidden="1" customHeight="1" x14ac:dyDescent="0.35">
      <c r="B34" s="253"/>
      <c r="D34" s="253"/>
      <c r="G34" s="253"/>
      <c r="H34" s="253"/>
      <c r="I34" s="253"/>
      <c r="J34" s="253"/>
      <c r="K34" s="253"/>
      <c r="L34" s="253"/>
      <c r="M34" s="253"/>
      <c r="N34" s="253"/>
      <c r="O34" s="253"/>
      <c r="P34" s="253"/>
      <c r="AA34" s="256"/>
      <c r="AB34" s="256"/>
      <c r="AC34" s="256"/>
      <c r="AD34" s="256"/>
      <c r="AE34" s="256"/>
      <c r="AF34" s="253"/>
      <c r="AG34" s="253"/>
      <c r="AH34" s="253"/>
      <c r="AI34" s="253"/>
      <c r="AJ34" s="253"/>
    </row>
    <row r="35" spans="2:36" ht="19.5" hidden="1" customHeight="1" x14ac:dyDescent="0.35">
      <c r="B35" s="253"/>
      <c r="D35" s="253"/>
      <c r="G35" s="253"/>
      <c r="H35" s="253"/>
      <c r="I35" s="253"/>
      <c r="J35" s="253"/>
      <c r="K35" s="253"/>
      <c r="L35" s="253"/>
      <c r="M35" s="253"/>
      <c r="N35" s="253"/>
      <c r="O35" s="253"/>
      <c r="P35" s="253"/>
      <c r="AA35" s="256"/>
      <c r="AB35" s="256"/>
      <c r="AC35" s="256"/>
      <c r="AD35" s="256"/>
      <c r="AE35" s="256"/>
      <c r="AF35" s="253"/>
      <c r="AG35" s="253"/>
      <c r="AH35" s="253"/>
      <c r="AI35" s="253"/>
      <c r="AJ35" s="253"/>
    </row>
    <row r="36" spans="2:36" ht="19.5" hidden="1" customHeight="1" x14ac:dyDescent="0.35">
      <c r="B36" s="253"/>
      <c r="D36" s="253"/>
      <c r="G36" s="253"/>
      <c r="H36" s="253"/>
      <c r="I36" s="253"/>
      <c r="J36" s="253"/>
      <c r="K36" s="253"/>
      <c r="L36" s="253"/>
      <c r="M36" s="253"/>
      <c r="N36" s="253"/>
      <c r="O36" s="253"/>
      <c r="P36" s="253"/>
      <c r="AA36" s="256"/>
      <c r="AB36" s="256"/>
      <c r="AC36" s="256"/>
      <c r="AD36" s="256"/>
      <c r="AE36" s="256"/>
      <c r="AF36" s="253"/>
      <c r="AG36" s="253"/>
      <c r="AH36" s="253"/>
      <c r="AI36" s="253"/>
      <c r="AJ36" s="253"/>
    </row>
    <row r="37" spans="2:36" x14ac:dyDescent="0.35"/>
    <row r="38" spans="2:36" x14ac:dyDescent="0.35"/>
  </sheetData>
  <sheetProtection formatCells="0" formatColumns="0" formatRows="0" sort="0" autoFilter="0" pivotTables="0"/>
  <dataConsolidate/>
  <mergeCells count="12">
    <mergeCell ref="B6:D6"/>
    <mergeCell ref="A1:B3"/>
    <mergeCell ref="C1:I3"/>
    <mergeCell ref="J1:K1"/>
    <mergeCell ref="J3:K3"/>
    <mergeCell ref="B5:G5"/>
    <mergeCell ref="T7:X7"/>
    <mergeCell ref="E8:G8"/>
    <mergeCell ref="K8:O8"/>
    <mergeCell ref="I10:I14"/>
    <mergeCell ref="Q10:Q14"/>
    <mergeCell ref="I7:O7"/>
  </mergeCells>
  <conditionalFormatting sqref="D10:E29">
    <cfRule type="cellIs" dxfId="93" priority="1" operator="equal">
      <formula>$S$14</formula>
    </cfRule>
    <cfRule type="cellIs" dxfId="92" priority="2" operator="equal">
      <formula>$S$13</formula>
    </cfRule>
    <cfRule type="cellIs" dxfId="91" priority="3" operator="equal">
      <formula>$S$12</formula>
    </cfRule>
    <cfRule type="cellIs" dxfId="90" priority="4" operator="equal">
      <formula>$S$11</formula>
    </cfRule>
    <cfRule type="cellIs" dxfId="89" priority="5" operator="equal">
      <formula>$S$10</formula>
    </cfRule>
  </conditionalFormatting>
  <conditionalFormatting sqref="F10:F29">
    <cfRule type="cellIs" dxfId="88" priority="6" operator="equal">
      <formula>$T$9</formula>
    </cfRule>
    <cfRule type="cellIs" dxfId="87" priority="7" operator="equal">
      <formula>$U$9</formula>
    </cfRule>
    <cfRule type="cellIs" dxfId="86" priority="8" operator="equal">
      <formula>$V$9</formula>
    </cfRule>
    <cfRule type="cellIs" dxfId="85" priority="9" operator="equal">
      <formula>$W$9</formula>
    </cfRule>
    <cfRule type="cellIs" dxfId="84" priority="10" operator="equal">
      <formula>$X$9</formula>
    </cfRule>
  </conditionalFormatting>
  <conditionalFormatting sqref="G10:G29">
    <cfRule type="cellIs" dxfId="83" priority="16" operator="equal">
      <formula>$T$17</formula>
    </cfRule>
    <cfRule type="cellIs" dxfId="82" priority="17" operator="equal">
      <formula>$T$18</formula>
    </cfRule>
    <cfRule type="cellIs" dxfId="81" priority="18" operator="equal">
      <formula>$T$19</formula>
    </cfRule>
    <cfRule type="cellIs" dxfId="80" priority="19" operator="equal">
      <formula>$T$20</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9:JJ9" xr:uid="{00000000-0002-0000-0600-000000000000}"/>
    <dataValidation allowBlank="1" showInputMessage="1" showErrorMessage="1" prompt="La probabilidad se encuentra determinada por una escala de 1 a 3, siendo 1 la menor probabilidad de ocurrencia del riesgo y 3 la mayor probabilidad de  ocurrencia." sqref="JC9" xr:uid="{00000000-0002-0000-0600-000001000000}"/>
    <dataValidation type="list" allowBlank="1" showInputMessage="1" showErrorMessage="1" sqref="JD10:JJ17" xr:uid="{00000000-0002-0000-06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H73"/>
  <sheetViews>
    <sheetView showGridLines="0" zoomScale="59" zoomScaleNormal="70" workbookViewId="0">
      <pane xSplit="1" ySplit="10" topLeftCell="B41" activePane="bottomRight" state="frozen"/>
      <selection sqref="A1:XFD1048576"/>
      <selection pane="topRight" sqref="A1:XFD1048576"/>
      <selection pane="bottomLeft" sqref="A1:XFD1048576"/>
      <selection pane="bottomRight" sqref="A1:XFD1048576"/>
    </sheetView>
  </sheetViews>
  <sheetFormatPr baseColWidth="10" defaultColWidth="0" defaultRowHeight="12.5" zeroHeight="1" x14ac:dyDescent="0.35"/>
  <cols>
    <col min="1" max="1" width="17.54296875" style="253" customWidth="1"/>
    <col min="2" max="2" width="9.1796875" style="256" bestFit="1" customWidth="1"/>
    <col min="3" max="4" width="15.453125" style="256" customWidth="1"/>
    <col min="5" max="6" width="15.453125" style="291" customWidth="1"/>
    <col min="7" max="7" width="15.453125" style="256" customWidth="1"/>
    <col min="8" max="8" width="3.81640625" style="256" customWidth="1"/>
    <col min="9" max="9" width="7.453125" style="256" customWidth="1"/>
    <col min="10" max="10" width="14" style="256" customWidth="1"/>
    <col min="11" max="11" width="19.1796875" style="256" customWidth="1"/>
    <col min="12" max="15" width="12.453125" style="256" customWidth="1"/>
    <col min="16" max="16" width="3.81640625" style="256" customWidth="1"/>
    <col min="17" max="17" width="4.81640625" style="253" hidden="1" customWidth="1"/>
    <col min="18" max="18" width="6.1796875" style="253" hidden="1" customWidth="1"/>
    <col min="19" max="24" width="14" style="253" hidden="1" customWidth="1"/>
    <col min="25" max="29" width="11.453125" style="253" customWidth="1"/>
    <col min="30" max="30" width="5.453125" style="253" bestFit="1" customWidth="1"/>
    <col min="31" max="31" width="26.81640625" style="253" customWidth="1"/>
    <col min="32" max="32" width="22.81640625" style="256" customWidth="1"/>
    <col min="33" max="36" width="22.81640625" style="256" hidden="1" customWidth="1"/>
    <col min="37" max="37" width="23.453125" style="253" hidden="1" customWidth="1"/>
    <col min="38" max="265" width="11.453125" style="253" hidden="1" customWidth="1"/>
    <col min="266" max="266" width="12.453125" style="253" hidden="1" customWidth="1"/>
    <col min="267" max="267" width="47" style="253" hidden="1" customWidth="1"/>
    <col min="268" max="268" width="35" style="253" hidden="1" customWidth="1"/>
    <col min="269" max="16384" width="14.453125" style="253" hidden="1"/>
  </cols>
  <sheetData>
    <row r="1" spans="1:38" s="213" customFormat="1" ht="39.75" customHeight="1" x14ac:dyDescent="0.35">
      <c r="A1" s="343"/>
      <c r="B1" s="344"/>
      <c r="C1" s="349" t="s">
        <v>93</v>
      </c>
      <c r="D1" s="350"/>
      <c r="E1" s="350"/>
      <c r="F1" s="350"/>
      <c r="G1" s="350"/>
      <c r="H1" s="350"/>
      <c r="I1" s="351"/>
      <c r="J1" s="358" t="s">
        <v>94</v>
      </c>
      <c r="K1" s="359"/>
    </row>
    <row r="2" spans="1:38" s="213" customFormat="1" ht="39.75" customHeight="1" x14ac:dyDescent="0.35">
      <c r="A2" s="345"/>
      <c r="B2" s="346"/>
      <c r="C2" s="352"/>
      <c r="D2" s="353"/>
      <c r="E2" s="353"/>
      <c r="F2" s="353"/>
      <c r="G2" s="353"/>
      <c r="H2" s="353"/>
      <c r="I2" s="354"/>
      <c r="J2" s="164" t="s">
        <v>95</v>
      </c>
      <c r="K2" s="164" t="s">
        <v>96</v>
      </c>
    </row>
    <row r="3" spans="1:38" s="213" customFormat="1" ht="39.75" customHeight="1" x14ac:dyDescent="0.35">
      <c r="A3" s="347"/>
      <c r="B3" s="348"/>
      <c r="C3" s="355"/>
      <c r="D3" s="356"/>
      <c r="E3" s="356"/>
      <c r="F3" s="356"/>
      <c r="G3" s="356"/>
      <c r="H3" s="356"/>
      <c r="I3" s="357"/>
      <c r="J3" s="358" t="s">
        <v>97</v>
      </c>
      <c r="K3" s="359"/>
    </row>
    <row r="4" spans="1:38" s="217" customFormat="1" ht="13.5" thickBot="1" x14ac:dyDescent="0.3">
      <c r="A4" s="215"/>
      <c r="B4" s="66"/>
      <c r="C4" s="66"/>
      <c r="D4" s="66"/>
      <c r="E4" s="25"/>
      <c r="F4" s="25"/>
      <c r="G4" s="66"/>
      <c r="H4" s="66"/>
      <c r="I4" s="289"/>
      <c r="J4" s="289"/>
      <c r="K4" s="289"/>
      <c r="N4" s="29"/>
      <c r="O4" s="29"/>
      <c r="P4" s="28"/>
      <c r="AF4" s="219"/>
      <c r="AG4" s="219"/>
      <c r="AH4" s="219"/>
      <c r="AI4" s="219"/>
      <c r="AJ4" s="219"/>
    </row>
    <row r="5" spans="1:38" s="217" customFormat="1" ht="33.65" customHeight="1" thickBot="1" x14ac:dyDescent="0.3">
      <c r="A5" s="328" t="s">
        <v>98</v>
      </c>
      <c r="B5" s="563" t="str">
        <f>'2 CONTEXTO E IDENTIFICACIÓN'!B5</f>
        <v>Región Administrativa y de Planeación Especial (RAP-E) Región Central</v>
      </c>
      <c r="C5" s="564"/>
      <c r="D5" s="564"/>
      <c r="E5" s="564"/>
      <c r="F5" s="564"/>
      <c r="G5" s="564"/>
      <c r="H5" s="564"/>
      <c r="I5" s="564"/>
      <c r="J5" s="564"/>
      <c r="K5" s="565"/>
      <c r="L5" s="114"/>
      <c r="M5" s="114"/>
      <c r="N5" s="29"/>
      <c r="O5" s="29"/>
      <c r="P5" s="28"/>
      <c r="AF5" s="219"/>
      <c r="AG5" s="219"/>
      <c r="AH5" s="219"/>
      <c r="AI5" s="219"/>
      <c r="AJ5" s="219"/>
    </row>
    <row r="6" spans="1:38" s="217" customFormat="1" ht="33" customHeight="1" x14ac:dyDescent="0.25">
      <c r="A6" s="137"/>
      <c r="B6" s="487">
        <f>'2 CONTEXTO E IDENTIFICACIÓN'!F5</f>
        <v>0</v>
      </c>
      <c r="C6" s="487"/>
      <c r="D6" s="487"/>
      <c r="E6" s="27"/>
      <c r="F6" s="112"/>
      <c r="G6" s="28"/>
      <c r="H6" s="28"/>
      <c r="I6" s="113"/>
      <c r="J6" s="113"/>
      <c r="K6" s="114"/>
      <c r="L6" s="114"/>
      <c r="M6" s="114"/>
      <c r="N6" s="29"/>
      <c r="O6" s="29"/>
      <c r="P6" s="28"/>
      <c r="AF6" s="219"/>
      <c r="AG6" s="219"/>
      <c r="AH6" s="219"/>
      <c r="AI6" s="219"/>
      <c r="AJ6" s="219"/>
    </row>
    <row r="7" spans="1:38" s="217" customFormat="1" ht="14.5" thickBot="1" x14ac:dyDescent="0.3">
      <c r="D7" s="27"/>
      <c r="E7" s="27"/>
      <c r="F7" s="66"/>
      <c r="AF7" s="219"/>
      <c r="AG7" s="219"/>
      <c r="AH7" s="219"/>
      <c r="AI7" s="219"/>
      <c r="AJ7" s="219"/>
    </row>
    <row r="8" spans="1:38" s="329" customFormat="1" ht="27.75" customHeight="1" thickBot="1" x14ac:dyDescent="0.4">
      <c r="A8" s="560" t="s">
        <v>295</v>
      </c>
      <c r="B8" s="561"/>
      <c r="C8" s="561"/>
      <c r="D8" s="561"/>
      <c r="E8" s="561"/>
      <c r="F8" s="561"/>
      <c r="G8" s="562"/>
      <c r="I8" s="560" t="s">
        <v>322</v>
      </c>
      <c r="J8" s="561"/>
      <c r="K8" s="561"/>
      <c r="L8" s="561"/>
      <c r="M8" s="561"/>
      <c r="N8" s="561"/>
      <c r="O8" s="562"/>
      <c r="R8" s="330"/>
      <c r="S8" s="331"/>
      <c r="T8" s="488" t="s">
        <v>159</v>
      </c>
      <c r="U8" s="488"/>
      <c r="V8" s="488"/>
      <c r="W8" s="488"/>
      <c r="X8" s="489"/>
      <c r="AF8" s="219"/>
      <c r="AG8" s="219"/>
      <c r="AH8" s="219"/>
      <c r="AI8" s="219"/>
      <c r="AJ8" s="219"/>
    </row>
    <row r="9" spans="1:38" ht="29.25" customHeight="1" x14ac:dyDescent="0.35">
      <c r="A9" s="250"/>
      <c r="B9" s="251"/>
      <c r="C9" s="488" t="s">
        <v>159</v>
      </c>
      <c r="D9" s="488"/>
      <c r="E9" s="488"/>
      <c r="F9" s="488"/>
      <c r="G9" s="489"/>
      <c r="H9" s="32"/>
      <c r="I9" s="250"/>
      <c r="J9" s="251"/>
      <c r="K9" s="488" t="s">
        <v>159</v>
      </c>
      <c r="L9" s="488"/>
      <c r="M9" s="488"/>
      <c r="N9" s="488"/>
      <c r="O9" s="489"/>
      <c r="P9" s="32"/>
      <c r="R9" s="252"/>
      <c r="T9" s="254">
        <v>0.2</v>
      </c>
      <c r="U9" s="254">
        <v>0.4</v>
      </c>
      <c r="V9" s="254">
        <v>0.6</v>
      </c>
      <c r="W9" s="254">
        <v>0.8</v>
      </c>
      <c r="X9" s="255">
        <v>1</v>
      </c>
      <c r="Y9" s="33"/>
      <c r="Z9" s="33"/>
      <c r="AA9" s="33"/>
      <c r="AB9" s="33"/>
      <c r="AC9" s="33"/>
      <c r="AD9" s="33"/>
      <c r="AE9" s="33"/>
    </row>
    <row r="10" spans="1:38" ht="29.25" customHeight="1" x14ac:dyDescent="0.25">
      <c r="A10" s="252"/>
      <c r="B10" s="38"/>
      <c r="C10" s="39" t="s">
        <v>273</v>
      </c>
      <c r="D10" s="39" t="s">
        <v>277</v>
      </c>
      <c r="E10" s="39" t="s">
        <v>281</v>
      </c>
      <c r="F10" s="39" t="s">
        <v>286</v>
      </c>
      <c r="G10" s="40" t="s">
        <v>291</v>
      </c>
      <c r="H10" s="32"/>
      <c r="I10" s="252"/>
      <c r="J10" s="38"/>
      <c r="K10" s="39" t="s">
        <v>273</v>
      </c>
      <c r="L10" s="39" t="s">
        <v>277</v>
      </c>
      <c r="M10" s="39" t="s">
        <v>281</v>
      </c>
      <c r="N10" s="39" t="s">
        <v>286</v>
      </c>
      <c r="O10" s="40" t="s">
        <v>291</v>
      </c>
      <c r="P10" s="32"/>
      <c r="R10" s="252"/>
      <c r="S10" s="257"/>
      <c r="T10" s="41" t="s">
        <v>273</v>
      </c>
      <c r="U10" s="41" t="s">
        <v>277</v>
      </c>
      <c r="V10" s="41" t="s">
        <v>281</v>
      </c>
      <c r="W10" s="41" t="s">
        <v>286</v>
      </c>
      <c r="X10" s="42" t="s">
        <v>291</v>
      </c>
      <c r="AA10" s="33"/>
      <c r="AB10" s="33"/>
      <c r="AC10" s="43"/>
      <c r="AD10" s="43"/>
      <c r="AE10" s="43"/>
      <c r="AF10" s="43"/>
      <c r="AG10" s="43"/>
      <c r="AH10" s="43"/>
      <c r="AI10" s="43"/>
      <c r="AJ10" s="43"/>
      <c r="AK10" s="43"/>
      <c r="AL10" s="43"/>
    </row>
    <row r="11" spans="1:38" ht="55.5" customHeight="1" x14ac:dyDescent="0.25">
      <c r="A11" s="566" t="s">
        <v>140</v>
      </c>
      <c r="B11" s="39" t="s">
        <v>289</v>
      </c>
      <c r="C11" s="45" t="str">
        <f>+'4 MAPA CALOR INHERENTE'!I10</f>
        <v xml:space="preserve">                   </v>
      </c>
      <c r="D11" s="45" t="str">
        <f>+'4 MAPA CALOR INHERENTE'!J10</f>
        <v xml:space="preserve">                   </v>
      </c>
      <c r="E11" s="45" t="str">
        <f>+'4 MAPA CALOR INHERENTE'!K10</f>
        <v xml:space="preserve">                   </v>
      </c>
      <c r="F11" s="45" t="str">
        <f>+'4 MAPA CALOR INHERENTE'!L10</f>
        <v xml:space="preserve">                   </v>
      </c>
      <c r="G11" s="46" t="str">
        <f>+'4 MAPA CALOR INHERENTE'!M10</f>
        <v xml:space="preserve">                   </v>
      </c>
      <c r="H11" s="260"/>
      <c r="I11" s="492" t="s">
        <v>140</v>
      </c>
      <c r="J11" s="39" t="s">
        <v>289</v>
      </c>
      <c r="K11" s="45" t="str">
        <f>+'6 MAPA CALOR RESIDUAL'!K10</f>
        <v xml:space="preserve">                   </v>
      </c>
      <c r="L11" s="45" t="str">
        <f>+'6 MAPA CALOR RESIDUAL'!L10</f>
        <v xml:space="preserve">                   </v>
      </c>
      <c r="M11" s="45" t="str">
        <f>+'6 MAPA CALOR RESIDUAL'!M10</f>
        <v xml:space="preserve">                   </v>
      </c>
      <c r="N11" s="45" t="str">
        <f>+'6 MAPA CALOR RESIDUAL'!N10</f>
        <v xml:space="preserve">                   </v>
      </c>
      <c r="O11" s="46" t="str">
        <f>+'6 MAPA CALOR RESIDUAL'!O10</f>
        <v xml:space="preserve">                   </v>
      </c>
      <c r="P11" s="260"/>
      <c r="Q11" s="556" t="s">
        <v>140</v>
      </c>
      <c r="R11" s="261">
        <v>1</v>
      </c>
      <c r="S11" s="41" t="s">
        <v>289</v>
      </c>
      <c r="T11" s="45" t="s">
        <v>299</v>
      </c>
      <c r="U11" s="45" t="s">
        <v>299</v>
      </c>
      <c r="V11" s="45" t="s">
        <v>299</v>
      </c>
      <c r="W11" s="45" t="s">
        <v>299</v>
      </c>
      <c r="X11" s="46" t="s">
        <v>300</v>
      </c>
      <c r="AA11" s="33"/>
      <c r="AB11" s="33"/>
      <c r="AC11" s="43"/>
      <c r="AD11" s="43"/>
      <c r="AE11" s="43"/>
      <c r="AF11" s="47"/>
      <c r="AG11" s="47"/>
      <c r="AH11" s="47"/>
      <c r="AI11" s="47"/>
      <c r="AJ11" s="47"/>
      <c r="AK11" s="43"/>
      <c r="AL11" s="43"/>
    </row>
    <row r="12" spans="1:38" ht="55.5" customHeight="1" x14ac:dyDescent="0.25">
      <c r="A12" s="566"/>
      <c r="B12" s="39" t="s">
        <v>284</v>
      </c>
      <c r="C12" s="48" t="str">
        <f>+'4 MAPA CALOR INHERENTE'!I11</f>
        <v xml:space="preserve">                   </v>
      </c>
      <c r="D12" s="48" t="str">
        <f>+'4 MAPA CALOR INHERENTE'!J11</f>
        <v xml:space="preserve">                   </v>
      </c>
      <c r="E12" s="45" t="str">
        <f>+'4 MAPA CALOR INHERENTE'!K11</f>
        <v xml:space="preserve">                   </v>
      </c>
      <c r="F12" s="45" t="str">
        <f>+'4 MAPA CALOR INHERENTE'!L11</f>
        <v xml:space="preserve">                   </v>
      </c>
      <c r="G12" s="46" t="str">
        <f>+'4 MAPA CALOR INHERENTE'!M11</f>
        <v xml:space="preserve">                   </v>
      </c>
      <c r="H12" s="260"/>
      <c r="I12" s="492"/>
      <c r="J12" s="39" t="s">
        <v>284</v>
      </c>
      <c r="K12" s="48" t="str">
        <f>+'6 MAPA CALOR RESIDUAL'!K11</f>
        <v xml:space="preserve">                   </v>
      </c>
      <c r="L12" s="48" t="str">
        <f>+'6 MAPA CALOR RESIDUAL'!L11</f>
        <v xml:space="preserve">                   </v>
      </c>
      <c r="M12" s="45" t="str">
        <f>+'6 MAPA CALOR RESIDUAL'!M11</f>
        <v xml:space="preserve">                   </v>
      </c>
      <c r="N12" s="45" t="str">
        <f>+'6 MAPA CALOR RESIDUAL'!N11</f>
        <v xml:space="preserve">                   </v>
      </c>
      <c r="O12" s="46" t="str">
        <f>+'6 MAPA CALOR RESIDUAL'!O11</f>
        <v xml:space="preserve">                   </v>
      </c>
      <c r="P12" s="260"/>
      <c r="Q12" s="556"/>
      <c r="R12" s="261">
        <v>0.8</v>
      </c>
      <c r="S12" s="41" t="s">
        <v>284</v>
      </c>
      <c r="T12" s="48" t="s">
        <v>281</v>
      </c>
      <c r="U12" s="48" t="s">
        <v>281</v>
      </c>
      <c r="V12" s="45" t="s">
        <v>299</v>
      </c>
      <c r="W12" s="45" t="s">
        <v>299</v>
      </c>
      <c r="X12" s="46" t="s">
        <v>300</v>
      </c>
      <c r="AA12" s="33"/>
      <c r="AB12" s="33"/>
      <c r="AC12" s="43"/>
      <c r="AD12" s="49"/>
      <c r="AE12" s="50"/>
      <c r="AF12" s="47"/>
      <c r="AG12" s="47"/>
      <c r="AH12" s="47"/>
      <c r="AI12" s="47"/>
      <c r="AJ12" s="47"/>
      <c r="AK12" s="43"/>
      <c r="AL12" s="43"/>
    </row>
    <row r="13" spans="1:38" ht="55.5" customHeight="1" x14ac:dyDescent="0.25">
      <c r="A13" s="566"/>
      <c r="B13" s="39" t="s">
        <v>279</v>
      </c>
      <c r="C13" s="48" t="str">
        <f>+'4 MAPA CALOR INHERENTE'!I12</f>
        <v xml:space="preserve">         R10 GESTIÓN DOCUMENTAL Y ATENCIÓN AL CIUDADANO          </v>
      </c>
      <c r="D13" s="48" t="str">
        <f>+'4 MAPA CALOR INHERENTE'!J12</f>
        <v xml:space="preserve"> R2 ADMINISTRACIÓN DEL SISTEMA DE GESTIÓN                  </v>
      </c>
      <c r="E13" s="48" t="str">
        <f>+'4 MAPA CALOR INHERENTE'!K12</f>
        <v xml:space="preserve">          R11 RELACIONAMIENTO INSTITUCIONAL R12 RELACIONAMIENTO INSTITUCIONAL R13 RELACIONAMIENTO INSTITUCIONAL        R20 GESTIÓN DOCUMENTAL Y ATENCIÓN AL CIUDADANO</v>
      </c>
      <c r="F13" s="45" t="str">
        <f>+'4 MAPA CALOR INHERENTE'!L12</f>
        <v xml:space="preserve">                   </v>
      </c>
      <c r="G13" s="46" t="str">
        <f>+'4 MAPA CALOR INHERENTE'!M12</f>
        <v xml:space="preserve">       R8 GESTIÓN CONTRACTUAL R9 GESTIÓN CONTRACTUAL           </v>
      </c>
      <c r="H13" s="260"/>
      <c r="I13" s="492"/>
      <c r="J13" s="39" t="s">
        <v>279</v>
      </c>
      <c r="K13" s="48" t="str">
        <f>+'6 MAPA CALOR RESIDUAL'!K12</f>
        <v xml:space="preserve">                   </v>
      </c>
      <c r="L13" s="48" t="str">
        <f>+'6 MAPA CALOR RESIDUAL'!L12</f>
        <v xml:space="preserve">                   </v>
      </c>
      <c r="M13" s="48" t="str">
        <f>+'6 MAPA CALOR RESIDUAL'!M12</f>
        <v xml:space="preserve">                   </v>
      </c>
      <c r="N13" s="45" t="str">
        <f>+'6 MAPA CALOR RESIDUAL'!N12</f>
        <v xml:space="preserve">                   </v>
      </c>
      <c r="O13" s="46" t="str">
        <f>+'6 MAPA CALOR RESIDUAL'!O12</f>
        <v xml:space="preserve">                   </v>
      </c>
      <c r="P13" s="260"/>
      <c r="Q13" s="556"/>
      <c r="R13" s="261">
        <v>0.6</v>
      </c>
      <c r="S13" s="41" t="s">
        <v>279</v>
      </c>
      <c r="T13" s="48" t="s">
        <v>281</v>
      </c>
      <c r="U13" s="48" t="s">
        <v>281</v>
      </c>
      <c r="V13" s="48" t="s">
        <v>281</v>
      </c>
      <c r="W13" s="45" t="s">
        <v>299</v>
      </c>
      <c r="X13" s="46" t="s">
        <v>300</v>
      </c>
      <c r="AA13" s="33"/>
      <c r="AB13" s="33"/>
      <c r="AC13" s="43"/>
      <c r="AD13" s="49"/>
      <c r="AE13" s="50"/>
      <c r="AF13" s="47"/>
      <c r="AG13" s="47"/>
      <c r="AH13" s="47"/>
      <c r="AI13" s="47"/>
      <c r="AJ13" s="51"/>
      <c r="AK13" s="43"/>
      <c r="AL13" s="43"/>
    </row>
    <row r="14" spans="1:38" ht="55.5" customHeight="1" x14ac:dyDescent="0.25">
      <c r="A14" s="566"/>
      <c r="B14" s="39" t="s">
        <v>275</v>
      </c>
      <c r="C14" s="52" t="str">
        <f>+'4 MAPA CALOR INHERENTE'!I13</f>
        <v xml:space="preserve">                  R19 GESTIÓN DE PROYECTOS REGIONALES </v>
      </c>
      <c r="D14" s="48" t="str">
        <f>+'4 MAPA CALOR INHERENTE'!J13</f>
        <v xml:space="preserve">    R5 GESTIÓN DE TALENTO HUMANO R6 GESTIÓN DE BIENES Y SERVICIOS        R14 DIRECCIONAMIENTO ESTRATEGICO      </v>
      </c>
      <c r="E14" s="48" t="str">
        <f>+'4 MAPA CALOR INHERENTE'!K13</f>
        <v xml:space="preserve">   R4 GESTIÓN DEL TALENTO HUMANO            R16 CONTROL Y MEJORAMIENTO CONTINUO R17 GESTIÓN DE PROYECTOS REGIONALES R18 GESTIÓN DE PROYECTOS REGIONALES  </v>
      </c>
      <c r="F14" s="45" t="str">
        <f>+'4 MAPA CALOR INHERENTE'!L13</f>
        <v xml:space="preserve">  R3 GESTIÓN DEL TALENTO HUMANO    R7 DEFENSA JURÍDICA             </v>
      </c>
      <c r="G14" s="46" t="str">
        <f>+'4 MAPA CALOR INHERENTE'!M13</f>
        <v xml:space="preserve">                   </v>
      </c>
      <c r="H14" s="260"/>
      <c r="I14" s="492"/>
      <c r="J14" s="39" t="s">
        <v>275</v>
      </c>
      <c r="K14" s="52" t="str">
        <f>+'6 MAPA CALOR RESIDUAL'!K13</f>
        <v xml:space="preserve">                   </v>
      </c>
      <c r="L14" s="48" t="str">
        <f>+'6 MAPA CALOR RESIDUAL'!L13</f>
        <v xml:space="preserve">                   </v>
      </c>
      <c r="M14" s="48" t="str">
        <f>+'6 MAPA CALOR RESIDUAL'!M13</f>
        <v xml:space="preserve">                   </v>
      </c>
      <c r="N14" s="45" t="str">
        <f>+'6 MAPA CALOR RESIDUAL'!N13</f>
        <v xml:space="preserve">                   </v>
      </c>
      <c r="O14" s="46" t="str">
        <f>+'6 MAPA CALOR RESIDUAL'!O13</f>
        <v xml:space="preserve">                   </v>
      </c>
      <c r="P14" s="260"/>
      <c r="Q14" s="556"/>
      <c r="R14" s="261">
        <v>0.4</v>
      </c>
      <c r="S14" s="41" t="s">
        <v>275</v>
      </c>
      <c r="T14" s="52" t="s">
        <v>301</v>
      </c>
      <c r="U14" s="48" t="s">
        <v>281</v>
      </c>
      <c r="V14" s="48" t="s">
        <v>281</v>
      </c>
      <c r="W14" s="45" t="s">
        <v>299</v>
      </c>
      <c r="X14" s="46" t="s">
        <v>300</v>
      </c>
      <c r="AA14" s="33"/>
      <c r="AB14" s="33"/>
      <c r="AC14" s="43"/>
      <c r="AD14" s="49"/>
      <c r="AE14" s="50"/>
      <c r="AF14" s="47"/>
      <c r="AG14" s="47"/>
      <c r="AH14" s="47"/>
      <c r="AI14" s="51"/>
      <c r="AJ14" s="47"/>
      <c r="AK14" s="43"/>
      <c r="AL14" s="43"/>
    </row>
    <row r="15" spans="1:38" ht="55.5" customHeight="1" thickBot="1" x14ac:dyDescent="0.3">
      <c r="A15" s="567"/>
      <c r="B15" s="53" t="s">
        <v>271</v>
      </c>
      <c r="C15" s="54" t="str">
        <f>+'4 MAPA CALOR INHERENTE'!I14</f>
        <v xml:space="preserve">              R15 DIRECCIONAMIENTO ESTRATEGICO     </v>
      </c>
      <c r="D15" s="54" t="str">
        <f>+'4 MAPA CALOR INHERENTE'!J14</f>
        <v xml:space="preserve">R1 ADMINISTRACIÓN DEL SISTEMA DE GESTIÓN                   </v>
      </c>
      <c r="E15" s="55" t="str">
        <f>+'4 MAPA CALOR INHERENTE'!K14</f>
        <v xml:space="preserve">                   </v>
      </c>
      <c r="F15" s="56" t="str">
        <f>+'4 MAPA CALOR INHERENTE'!L14</f>
        <v xml:space="preserve">                   </v>
      </c>
      <c r="G15" s="57" t="str">
        <f>+'4 MAPA CALOR INHERENTE'!M14</f>
        <v xml:space="preserve">                   </v>
      </c>
      <c r="H15" s="260"/>
      <c r="I15" s="493"/>
      <c r="J15" s="53" t="s">
        <v>271</v>
      </c>
      <c r="K15" s="54" t="str">
        <f>+'6 MAPA CALOR RESIDUAL'!K14</f>
        <v xml:space="preserve">         R10 GESTIÓN DOCUMENTAL Y ATENCIÓN AL CIUDADANO     R15 DIRECCIONAMIENTO ESTRATEGICO R16 CONTROL Y MEJORAMIENTO CONTINUO R17 GESTIÓN DE PROYECTOS REGIONALES   </v>
      </c>
      <c r="L15" s="54" t="str">
        <f>+'6 MAPA CALOR RESIDUAL'!L14</f>
        <v xml:space="preserve">R1 ADMINISTRACIÓN DEL SISTEMA DE GESTIÓN R2 ADMINISTRACIÓN DEL SISTEMA DE GESTIÓN   R5 GESTIÓN DE TALENTO HUMANO R6 GESTIÓN DE BIENES Y SERVICIOS        R14 DIRECCIONAMIENTO ESTRATEGICO    R18 GESTIÓN DE PROYECTOS REGIONALES R19 GESTIÓN DE PROYECTOS REGIONALES </v>
      </c>
      <c r="M15" s="55" t="str">
        <f>+'6 MAPA CALOR RESIDUAL'!M14</f>
        <v xml:space="preserve">   R4 GESTIÓN DEL TALENTO HUMANO       R11 RELACIONAMIENTO INSTITUCIONAL R12 RELACIONAMIENTO INSTITUCIONAL R13 RELACIONAMIENTO INSTITUCIONAL        R20 GESTIÓN DOCUMENTAL Y ATENCIÓN AL CIUDADANO</v>
      </c>
      <c r="N15" s="56" t="str">
        <f>+'6 MAPA CALOR RESIDUAL'!N14</f>
        <v xml:space="preserve">  R3 GESTIÓN DEL TALENTO HUMANO    R7 DEFENSA JURÍDICA             </v>
      </c>
      <c r="O15" s="57" t="str">
        <f>+'6 MAPA CALOR RESIDUAL'!O14</f>
        <v xml:space="preserve">       R8 GESTIÓN CONTRACTUAL R9 GESTIÓN CONTRACTUAL           </v>
      </c>
      <c r="P15" s="260"/>
      <c r="Q15" s="556"/>
      <c r="R15" s="262">
        <v>0.2</v>
      </c>
      <c r="S15" s="58" t="s">
        <v>271</v>
      </c>
      <c r="T15" s="54" t="s">
        <v>301</v>
      </c>
      <c r="U15" s="54" t="s">
        <v>301</v>
      </c>
      <c r="V15" s="55" t="s">
        <v>281</v>
      </c>
      <c r="W15" s="56" t="s">
        <v>299</v>
      </c>
      <c r="X15" s="57" t="s">
        <v>300</v>
      </c>
      <c r="AA15" s="33"/>
      <c r="AB15" s="33"/>
      <c r="AC15" s="43"/>
      <c r="AD15" s="49"/>
      <c r="AE15" s="50"/>
      <c r="AF15" s="47"/>
      <c r="AG15" s="47"/>
      <c r="AH15" s="47"/>
      <c r="AI15" s="59"/>
      <c r="AJ15" s="47"/>
      <c r="AK15" s="43"/>
      <c r="AL15" s="43"/>
    </row>
    <row r="16" spans="1:38" ht="13" x14ac:dyDescent="0.25">
      <c r="A16" s="256"/>
      <c r="B16" s="260"/>
      <c r="C16" s="292"/>
      <c r="D16" s="103"/>
      <c r="E16" s="104"/>
      <c r="F16" s="104"/>
      <c r="G16" s="260"/>
      <c r="H16" s="260"/>
      <c r="I16" s="260"/>
      <c r="J16" s="260"/>
      <c r="K16" s="260"/>
      <c r="L16" s="260"/>
      <c r="M16" s="260"/>
      <c r="N16" s="260"/>
      <c r="O16" s="260"/>
      <c r="P16" s="260"/>
      <c r="AA16" s="33"/>
      <c r="AB16" s="33"/>
      <c r="AC16" s="43"/>
      <c r="AD16" s="49"/>
      <c r="AE16" s="50"/>
      <c r="AF16" s="47"/>
      <c r="AG16" s="47"/>
      <c r="AH16" s="47"/>
      <c r="AI16" s="47"/>
      <c r="AJ16" s="47"/>
      <c r="AK16" s="43"/>
      <c r="AL16" s="43"/>
    </row>
    <row r="17" spans="1:38" ht="26" x14ac:dyDescent="0.25">
      <c r="A17" s="256"/>
      <c r="B17" s="260"/>
      <c r="C17" s="292"/>
      <c r="D17" s="103"/>
      <c r="E17" s="104"/>
      <c r="F17" s="104"/>
      <c r="G17" s="260"/>
      <c r="H17" s="260"/>
      <c r="I17" s="260"/>
      <c r="J17" s="260"/>
      <c r="K17" s="260"/>
      <c r="L17" s="260"/>
      <c r="M17" s="260"/>
      <c r="N17" s="260"/>
      <c r="O17" s="260"/>
      <c r="P17" s="260"/>
      <c r="T17" s="36" t="s">
        <v>302</v>
      </c>
      <c r="V17" s="33"/>
      <c r="W17" s="33"/>
      <c r="X17" s="33"/>
      <c r="Y17" s="33"/>
      <c r="Z17" s="33"/>
      <c r="AA17" s="33"/>
      <c r="AB17" s="33"/>
      <c r="AC17" s="43"/>
      <c r="AD17" s="49"/>
      <c r="AE17" s="43"/>
      <c r="AF17" s="50"/>
      <c r="AG17" s="50"/>
      <c r="AH17" s="50"/>
      <c r="AI17" s="50"/>
      <c r="AJ17" s="50"/>
      <c r="AK17" s="43"/>
      <c r="AL17" s="43"/>
    </row>
    <row r="18" spans="1:38" x14ac:dyDescent="0.25">
      <c r="A18" s="256"/>
      <c r="B18" s="260"/>
      <c r="C18" s="292"/>
      <c r="D18" s="103"/>
      <c r="E18" s="104"/>
      <c r="F18" s="104"/>
      <c r="G18" s="260"/>
      <c r="H18" s="260"/>
      <c r="I18" s="260"/>
      <c r="J18" s="260"/>
      <c r="K18" s="260"/>
      <c r="L18" s="260"/>
      <c r="M18" s="260"/>
      <c r="N18" s="260"/>
      <c r="O18" s="260"/>
      <c r="P18" s="260"/>
      <c r="T18" s="60" t="s">
        <v>300</v>
      </c>
      <c r="V18" s="33"/>
      <c r="W18" s="33"/>
      <c r="X18" s="33"/>
      <c r="Y18" s="33"/>
      <c r="Z18" s="33"/>
      <c r="AA18" s="33"/>
      <c r="AB18" s="33"/>
      <c r="AC18" s="43"/>
      <c r="AD18" s="43"/>
      <c r="AE18" s="43"/>
      <c r="AF18" s="47"/>
      <c r="AG18" s="47"/>
      <c r="AH18" s="47"/>
      <c r="AI18" s="47"/>
      <c r="AJ18" s="47"/>
      <c r="AK18" s="43"/>
      <c r="AL18" s="43"/>
    </row>
    <row r="19" spans="1:38" x14ac:dyDescent="0.25">
      <c r="A19" s="256"/>
      <c r="B19" s="260"/>
      <c r="C19" s="292"/>
      <c r="D19" s="103"/>
      <c r="E19" s="104"/>
      <c r="F19" s="104"/>
      <c r="G19" s="260"/>
      <c r="H19" s="260"/>
      <c r="I19" s="260"/>
      <c r="J19" s="260"/>
      <c r="K19" s="260"/>
      <c r="L19" s="260"/>
      <c r="M19" s="260"/>
      <c r="N19" s="260"/>
      <c r="O19" s="260"/>
      <c r="P19" s="260"/>
      <c r="T19" s="45" t="s">
        <v>299</v>
      </c>
      <c r="U19" s="33"/>
      <c r="V19" s="33"/>
      <c r="W19" s="33"/>
      <c r="X19" s="33"/>
      <c r="Y19" s="33"/>
      <c r="Z19" s="33"/>
      <c r="AA19" s="33"/>
      <c r="AB19" s="33"/>
      <c r="AC19" s="43"/>
      <c r="AD19" s="43"/>
      <c r="AE19" s="43"/>
      <c r="AF19" s="47"/>
      <c r="AG19" s="47"/>
      <c r="AH19" s="47"/>
      <c r="AI19" s="47"/>
      <c r="AJ19" s="47"/>
      <c r="AK19" s="43"/>
      <c r="AL19" s="43"/>
    </row>
    <row r="20" spans="1:38" x14ac:dyDescent="0.25">
      <c r="A20" s="256"/>
      <c r="B20" s="260"/>
      <c r="C20" s="292"/>
      <c r="D20" s="103"/>
      <c r="E20" s="104"/>
      <c r="F20" s="104"/>
      <c r="G20" s="260"/>
      <c r="H20" s="260"/>
      <c r="I20" s="260"/>
      <c r="J20" s="260"/>
      <c r="K20" s="260"/>
      <c r="L20" s="260"/>
      <c r="M20" s="260"/>
      <c r="N20" s="260"/>
      <c r="O20" s="260"/>
      <c r="P20" s="260"/>
      <c r="S20" s="61"/>
      <c r="T20" s="48" t="s">
        <v>281</v>
      </c>
      <c r="U20" s="61"/>
      <c r="V20" s="61"/>
      <c r="W20" s="61"/>
      <c r="X20" s="61"/>
      <c r="Y20" s="61"/>
      <c r="Z20" s="61"/>
      <c r="AA20" s="61"/>
      <c r="AB20" s="61"/>
      <c r="AC20" s="43"/>
      <c r="AD20" s="43"/>
      <c r="AE20" s="62"/>
      <c r="AF20" s="62"/>
      <c r="AG20" s="62"/>
      <c r="AH20" s="62"/>
      <c r="AI20" s="62"/>
      <c r="AJ20" s="62"/>
      <c r="AK20" s="43"/>
      <c r="AL20" s="43"/>
    </row>
    <row r="21" spans="1:38" x14ac:dyDescent="0.25">
      <c r="A21" s="256"/>
      <c r="B21" s="260"/>
      <c r="C21" s="292"/>
      <c r="D21" s="103"/>
      <c r="E21" s="104"/>
      <c r="F21" s="104"/>
      <c r="G21" s="260"/>
      <c r="H21" s="260"/>
      <c r="I21" s="260"/>
      <c r="J21" s="260"/>
      <c r="K21" s="260"/>
      <c r="L21" s="260"/>
      <c r="M21" s="260"/>
      <c r="N21" s="260"/>
      <c r="O21" s="260"/>
      <c r="P21" s="260"/>
      <c r="S21" s="61"/>
      <c r="T21" s="52" t="s">
        <v>301</v>
      </c>
      <c r="AA21" s="61"/>
      <c r="AB21" s="61"/>
      <c r="AC21" s="43"/>
      <c r="AD21" s="43"/>
      <c r="AE21" s="43"/>
      <c r="AF21" s="47"/>
      <c r="AG21" s="47"/>
      <c r="AH21" s="47"/>
      <c r="AI21" s="47"/>
      <c r="AJ21" s="47"/>
      <c r="AK21" s="43"/>
      <c r="AL21" s="43"/>
    </row>
    <row r="22" spans="1:38" x14ac:dyDescent="0.25">
      <c r="A22" s="256"/>
      <c r="B22" s="260"/>
      <c r="C22" s="292"/>
      <c r="D22" s="103"/>
      <c r="E22" s="104"/>
      <c r="F22" s="104"/>
      <c r="G22" s="260"/>
      <c r="H22" s="260"/>
      <c r="I22" s="260"/>
      <c r="J22" s="260"/>
      <c r="K22" s="260"/>
      <c r="L22" s="260"/>
      <c r="M22" s="260"/>
      <c r="N22" s="260"/>
      <c r="O22" s="260"/>
      <c r="P22" s="260"/>
      <c r="Q22" s="63"/>
      <c r="R22" s="63"/>
      <c r="S22" s="61"/>
      <c r="AA22" s="61"/>
      <c r="AB22" s="61"/>
      <c r="AC22" s="43"/>
      <c r="AD22" s="43"/>
      <c r="AE22" s="43"/>
      <c r="AF22" s="47"/>
      <c r="AG22" s="47"/>
      <c r="AH22" s="47"/>
      <c r="AI22" s="47"/>
      <c r="AJ22" s="47"/>
      <c r="AK22" s="43"/>
      <c r="AL22" s="43"/>
    </row>
    <row r="23" spans="1:38" x14ac:dyDescent="0.25">
      <c r="A23" s="256"/>
      <c r="B23" s="260"/>
      <c r="C23" s="292"/>
      <c r="D23" s="103"/>
      <c r="E23" s="104"/>
      <c r="F23" s="104"/>
      <c r="G23" s="260"/>
      <c r="H23" s="260"/>
      <c r="I23" s="260"/>
      <c r="J23" s="260"/>
      <c r="K23" s="260"/>
      <c r="L23" s="260"/>
      <c r="M23" s="260"/>
      <c r="N23" s="260"/>
      <c r="O23" s="260"/>
      <c r="P23" s="260"/>
      <c r="Q23" s="63"/>
      <c r="R23" s="63"/>
      <c r="S23" s="64"/>
      <c r="AA23" s="61"/>
      <c r="AB23" s="61"/>
      <c r="AC23" s="43"/>
      <c r="AD23" s="59"/>
      <c r="AE23" s="59"/>
      <c r="AF23" s="59"/>
      <c r="AG23" s="59"/>
      <c r="AH23" s="59"/>
      <c r="AI23" s="59"/>
      <c r="AJ23" s="47"/>
      <c r="AK23" s="43"/>
      <c r="AL23" s="43"/>
    </row>
    <row r="24" spans="1:38" x14ac:dyDescent="0.25">
      <c r="A24" s="256"/>
      <c r="B24" s="260"/>
      <c r="C24" s="292"/>
      <c r="D24" s="103"/>
      <c r="E24" s="104"/>
      <c r="F24" s="104"/>
      <c r="G24" s="260"/>
      <c r="H24" s="260"/>
      <c r="I24" s="260"/>
      <c r="J24" s="260"/>
      <c r="K24" s="260"/>
      <c r="L24" s="260"/>
      <c r="M24" s="260"/>
      <c r="N24" s="260"/>
      <c r="O24" s="260"/>
      <c r="P24" s="260"/>
      <c r="Q24" s="63"/>
      <c r="R24" s="63"/>
      <c r="AC24" s="43"/>
      <c r="AD24" s="65"/>
      <c r="AE24" s="65"/>
      <c r="AF24" s="65"/>
      <c r="AG24" s="65"/>
      <c r="AH24" s="65"/>
      <c r="AI24" s="65"/>
      <c r="AJ24" s="47"/>
      <c r="AK24" s="43"/>
      <c r="AL24" s="43"/>
    </row>
    <row r="25" spans="1:38" x14ac:dyDescent="0.25">
      <c r="A25" s="256"/>
      <c r="B25" s="260"/>
      <c r="C25" s="292"/>
      <c r="D25" s="103"/>
      <c r="E25" s="104"/>
      <c r="F25" s="104"/>
      <c r="G25" s="260"/>
      <c r="H25" s="260"/>
      <c r="I25" s="260"/>
      <c r="J25" s="260"/>
      <c r="K25" s="260"/>
      <c r="L25" s="260"/>
      <c r="M25" s="260"/>
      <c r="N25" s="260"/>
      <c r="O25" s="260"/>
      <c r="P25" s="260"/>
      <c r="Q25" s="63"/>
      <c r="R25" s="63"/>
      <c r="AC25" s="43"/>
      <c r="AD25" s="59"/>
      <c r="AE25" s="59"/>
      <c r="AF25" s="59"/>
      <c r="AG25" s="59"/>
      <c r="AH25" s="59"/>
      <c r="AI25" s="59"/>
      <c r="AJ25" s="47"/>
      <c r="AK25" s="43"/>
      <c r="AL25" s="43"/>
    </row>
    <row r="26" spans="1:38" x14ac:dyDescent="0.25">
      <c r="A26" s="256"/>
      <c r="B26" s="260"/>
      <c r="C26" s="292"/>
      <c r="D26" s="103"/>
      <c r="E26" s="104"/>
      <c r="F26" s="104"/>
      <c r="G26" s="260"/>
      <c r="H26" s="260"/>
      <c r="I26" s="260"/>
      <c r="J26" s="260"/>
      <c r="K26" s="260"/>
      <c r="L26" s="260"/>
      <c r="M26" s="260"/>
      <c r="N26" s="260"/>
      <c r="O26" s="260"/>
      <c r="P26" s="260"/>
      <c r="AC26" s="43"/>
      <c r="AD26" s="59"/>
      <c r="AE26" s="59"/>
      <c r="AF26" s="59"/>
      <c r="AG26" s="59"/>
      <c r="AH26" s="59"/>
      <c r="AI26" s="59"/>
      <c r="AJ26" s="47"/>
      <c r="AK26" s="43"/>
      <c r="AL26" s="43"/>
    </row>
    <row r="27" spans="1:38" x14ac:dyDescent="0.35">
      <c r="A27" s="256"/>
      <c r="B27" s="260"/>
      <c r="C27" s="292"/>
      <c r="D27" s="103"/>
      <c r="E27" s="104"/>
      <c r="F27" s="104"/>
      <c r="G27" s="260"/>
      <c r="H27" s="260"/>
      <c r="I27" s="260"/>
      <c r="J27" s="260"/>
      <c r="K27" s="260"/>
      <c r="L27" s="260"/>
      <c r="M27" s="260"/>
      <c r="N27" s="260"/>
      <c r="O27" s="260"/>
      <c r="P27" s="260"/>
    </row>
    <row r="28" spans="1:38" x14ac:dyDescent="0.35">
      <c r="A28" s="256"/>
      <c r="B28" s="260"/>
      <c r="C28" s="292"/>
      <c r="D28" s="103"/>
      <c r="E28" s="104"/>
      <c r="F28" s="104"/>
      <c r="G28" s="260"/>
      <c r="H28" s="260"/>
      <c r="I28" s="260"/>
      <c r="J28" s="260"/>
      <c r="K28" s="260"/>
      <c r="L28" s="260"/>
      <c r="M28" s="260"/>
      <c r="N28" s="260"/>
      <c r="O28" s="260"/>
      <c r="P28" s="260"/>
    </row>
    <row r="29" spans="1:38" x14ac:dyDescent="0.35">
      <c r="A29" s="256"/>
      <c r="B29" s="260"/>
      <c r="C29" s="292"/>
      <c r="D29" s="103"/>
      <c r="E29" s="104"/>
      <c r="F29" s="104"/>
      <c r="G29" s="260"/>
      <c r="H29" s="260"/>
      <c r="I29" s="260"/>
      <c r="J29" s="260"/>
      <c r="K29" s="260"/>
      <c r="L29" s="260"/>
      <c r="M29" s="260"/>
      <c r="N29" s="260"/>
      <c r="O29" s="260"/>
      <c r="P29" s="260"/>
    </row>
    <row r="30" spans="1:38" x14ac:dyDescent="0.35">
      <c r="A30" s="256"/>
      <c r="B30" s="260"/>
      <c r="C30" s="292"/>
      <c r="D30" s="103"/>
      <c r="E30" s="104"/>
      <c r="F30" s="104"/>
      <c r="G30" s="260"/>
      <c r="H30" s="260"/>
      <c r="I30" s="260"/>
      <c r="J30" s="260"/>
      <c r="K30" s="260"/>
      <c r="L30" s="260"/>
      <c r="M30" s="260"/>
      <c r="N30" s="260"/>
      <c r="O30" s="260"/>
      <c r="P30" s="260"/>
    </row>
    <row r="31" spans="1:38" ht="14.5" customHeight="1" x14ac:dyDescent="0.35">
      <c r="B31" s="253"/>
      <c r="D31" s="253"/>
      <c r="G31" s="253"/>
      <c r="H31" s="253"/>
      <c r="I31" s="253"/>
      <c r="J31" s="253"/>
      <c r="K31" s="253"/>
      <c r="L31" s="253"/>
      <c r="M31" s="253"/>
      <c r="N31" s="253"/>
      <c r="O31" s="253"/>
      <c r="P31" s="253"/>
      <c r="AA31" s="256"/>
      <c r="AB31" s="256"/>
      <c r="AC31" s="256"/>
      <c r="AD31" s="256"/>
      <c r="AE31" s="256"/>
      <c r="AF31" s="253"/>
      <c r="AG31" s="253"/>
      <c r="AH31" s="253"/>
      <c r="AI31" s="253"/>
      <c r="AJ31" s="253"/>
    </row>
    <row r="32" spans="1:38" ht="39" customHeight="1" x14ac:dyDescent="0.35">
      <c r="B32" s="253"/>
      <c r="D32" s="253"/>
      <c r="G32" s="253"/>
      <c r="H32" s="253"/>
      <c r="I32" s="253"/>
      <c r="J32" s="253"/>
      <c r="K32" s="253"/>
      <c r="L32" s="253"/>
      <c r="M32" s="253"/>
      <c r="N32" s="253"/>
      <c r="O32" s="253"/>
      <c r="P32" s="253"/>
      <c r="AA32" s="256"/>
      <c r="AB32" s="256"/>
      <c r="AC32" s="256"/>
      <c r="AD32" s="256"/>
      <c r="AE32" s="256"/>
      <c r="AF32" s="253"/>
      <c r="AG32" s="253"/>
      <c r="AH32" s="253"/>
      <c r="AI32" s="253"/>
      <c r="AJ32" s="253"/>
    </row>
    <row r="33" spans="2:36" ht="19.5" customHeight="1" x14ac:dyDescent="0.35">
      <c r="B33" s="253"/>
      <c r="D33" s="253"/>
      <c r="G33" s="253"/>
      <c r="H33" s="253"/>
      <c r="I33" s="253"/>
      <c r="J33" s="253"/>
      <c r="K33" s="253"/>
      <c r="L33" s="253"/>
      <c r="M33" s="253"/>
      <c r="N33" s="253"/>
      <c r="O33" s="253"/>
      <c r="P33" s="253"/>
      <c r="AA33" s="256"/>
      <c r="AB33" s="256"/>
      <c r="AC33" s="256"/>
      <c r="AD33" s="256"/>
      <c r="AE33" s="256"/>
      <c r="AF33" s="253"/>
      <c r="AG33" s="253"/>
      <c r="AH33" s="253"/>
      <c r="AI33" s="253"/>
      <c r="AJ33" s="253"/>
    </row>
    <row r="34" spans="2:36" ht="19.5" customHeight="1" x14ac:dyDescent="0.35">
      <c r="B34" s="253"/>
      <c r="D34" s="253"/>
      <c r="G34" s="253"/>
      <c r="H34" s="253"/>
      <c r="I34" s="253"/>
      <c r="J34" s="253"/>
      <c r="K34" s="253"/>
      <c r="L34" s="253"/>
      <c r="M34" s="253"/>
      <c r="N34" s="253"/>
      <c r="O34" s="253"/>
      <c r="P34" s="253"/>
      <c r="AA34" s="256"/>
      <c r="AB34" s="256"/>
      <c r="AC34" s="256"/>
      <c r="AD34" s="256"/>
      <c r="AE34" s="256"/>
      <c r="AF34" s="253"/>
      <c r="AG34" s="253"/>
      <c r="AH34" s="253"/>
      <c r="AI34" s="253"/>
      <c r="AJ34" s="253"/>
    </row>
    <row r="35" spans="2:36" ht="19.5" customHeight="1" x14ac:dyDescent="0.35">
      <c r="B35" s="253"/>
      <c r="D35" s="253"/>
      <c r="G35" s="253"/>
      <c r="H35" s="253"/>
      <c r="I35" s="253"/>
      <c r="J35" s="253"/>
      <c r="K35" s="253"/>
      <c r="L35" s="253"/>
      <c r="M35" s="253"/>
      <c r="N35" s="253"/>
      <c r="O35" s="253"/>
      <c r="P35" s="253"/>
      <c r="AA35" s="256"/>
      <c r="AB35" s="256"/>
      <c r="AC35" s="256"/>
      <c r="AD35" s="256"/>
      <c r="AE35" s="256"/>
      <c r="AF35" s="253"/>
      <c r="AG35" s="253"/>
      <c r="AH35" s="253"/>
      <c r="AI35" s="253"/>
      <c r="AJ35" s="253"/>
    </row>
    <row r="36" spans="2:36" ht="19.5" customHeight="1" x14ac:dyDescent="0.35">
      <c r="B36" s="253"/>
      <c r="D36" s="253"/>
      <c r="G36" s="253"/>
      <c r="H36" s="253"/>
      <c r="I36" s="253"/>
      <c r="J36" s="253"/>
      <c r="K36" s="253"/>
      <c r="L36" s="253"/>
      <c r="M36" s="253"/>
      <c r="N36" s="253"/>
      <c r="O36" s="253"/>
      <c r="P36" s="253"/>
      <c r="AA36" s="256"/>
      <c r="AB36" s="256"/>
      <c r="AC36" s="256"/>
      <c r="AD36" s="256"/>
      <c r="AE36" s="256"/>
      <c r="AF36" s="253"/>
      <c r="AG36" s="253"/>
      <c r="AH36" s="253"/>
      <c r="AI36" s="253"/>
      <c r="AJ36" s="253"/>
    </row>
    <row r="37" spans="2:36" ht="19.5" customHeight="1" x14ac:dyDescent="0.35">
      <c r="B37" s="253"/>
      <c r="D37" s="253"/>
      <c r="G37" s="253"/>
      <c r="H37" s="253"/>
      <c r="I37" s="253"/>
      <c r="J37" s="253"/>
      <c r="K37" s="253"/>
      <c r="L37" s="253"/>
      <c r="M37" s="253"/>
      <c r="N37" s="253"/>
      <c r="O37" s="253"/>
      <c r="P37" s="253"/>
      <c r="AA37" s="256"/>
      <c r="AB37" s="256"/>
      <c r="AC37" s="256"/>
      <c r="AD37" s="256"/>
      <c r="AE37" s="256"/>
      <c r="AF37" s="253"/>
      <c r="AG37" s="253"/>
      <c r="AH37" s="253"/>
      <c r="AI37" s="253"/>
      <c r="AJ37" s="253"/>
    </row>
    <row r="38" spans="2:36" x14ac:dyDescent="0.35"/>
    <row r="39" spans="2:36" x14ac:dyDescent="0.35"/>
    <row r="40" spans="2:36" x14ac:dyDescent="0.35"/>
    <row r="41" spans="2:36" x14ac:dyDescent="0.35"/>
    <row r="42" spans="2:36" x14ac:dyDescent="0.35"/>
    <row r="43" spans="2:36" x14ac:dyDescent="0.35"/>
    <row r="44" spans="2:36" x14ac:dyDescent="0.35"/>
    <row r="45" spans="2:36" x14ac:dyDescent="0.35"/>
    <row r="46" spans="2:36" x14ac:dyDescent="0.35"/>
    <row r="47" spans="2:36" x14ac:dyDescent="0.35"/>
    <row r="48" spans="2:36"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sheetData>
  <sheetProtection formatCells="0" formatColumns="0" formatRows="0" sort="0" autoFilter="0" pivotTables="0"/>
  <dataConsolidate/>
  <mergeCells count="14">
    <mergeCell ref="T8:X8"/>
    <mergeCell ref="K9:O9"/>
    <mergeCell ref="B6:D6"/>
    <mergeCell ref="B5:K5"/>
    <mergeCell ref="Q11:Q15"/>
    <mergeCell ref="A8:G8"/>
    <mergeCell ref="C9:G9"/>
    <mergeCell ref="A11:A15"/>
    <mergeCell ref="A1:B3"/>
    <mergeCell ref="C1:I3"/>
    <mergeCell ref="J1:K1"/>
    <mergeCell ref="J3:K3"/>
    <mergeCell ref="I11:I15"/>
    <mergeCell ref="I8:O8"/>
  </mergeCells>
  <conditionalFormatting sqref="D16:E30">
    <cfRule type="cellIs" dxfId="79" priority="1" operator="equal">
      <formula>$S$15</formula>
    </cfRule>
    <cfRule type="cellIs" dxfId="78" priority="2" operator="equal">
      <formula>$S$14</formula>
    </cfRule>
    <cfRule type="cellIs" dxfId="77" priority="3" operator="equal">
      <formula>$S$13</formula>
    </cfRule>
    <cfRule type="cellIs" dxfId="76" priority="4" operator="equal">
      <formula>$S$12</formula>
    </cfRule>
    <cfRule type="cellIs" dxfId="75" priority="5" operator="equal">
      <formula>$S$11</formula>
    </cfRule>
  </conditionalFormatting>
  <conditionalFormatting sqref="F16:F30">
    <cfRule type="cellIs" dxfId="74" priority="6" operator="equal">
      <formula>$T$10</formula>
    </cfRule>
    <cfRule type="cellIs" dxfId="73" priority="7" operator="equal">
      <formula>$U$10</formula>
    </cfRule>
    <cfRule type="cellIs" dxfId="72" priority="8" operator="equal">
      <formula>$V$10</formula>
    </cfRule>
    <cfRule type="cellIs" dxfId="71" priority="9" operator="equal">
      <formula>$W$10</formula>
    </cfRule>
    <cfRule type="cellIs" dxfId="70" priority="10" operator="equal">
      <formula>$X$10</formula>
    </cfRule>
  </conditionalFormatting>
  <conditionalFormatting sqref="G16:G30">
    <cfRule type="cellIs" dxfId="69" priority="16" operator="equal">
      <formula>$T$18</formula>
    </cfRule>
    <cfRule type="cellIs" dxfId="68" priority="17" operator="equal">
      <formula>$T$19</formula>
    </cfRule>
    <cfRule type="cellIs" dxfId="67" priority="18" operator="equal">
      <formula>$T$20</formula>
    </cfRule>
    <cfRule type="cellIs" dxfId="66" priority="19" operator="equal">
      <formula>$T$21</formula>
    </cfRule>
  </conditionalFormatting>
  <dataValidations count="3">
    <dataValidation type="list" allowBlank="1" showInputMessage="1" showErrorMessage="1" sqref="JD11:JJ18"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10" xr:uid="{00000000-0002-0000-0700-000001000000}"/>
    <dataValidation allowBlank="1" showInputMessage="1" showErrorMessage="1" prompt="Es la materialización del riesgo y las consecuencias de su aparición. Su escala es: 5 bajo impacto, 10 medio, 20 alto impacto._x000a_" sqref="JD10:JJ10" xr:uid="{00000000-0002-0000-07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T35"/>
  <sheetViews>
    <sheetView showGridLines="0" tabSelected="1" zoomScale="65" zoomScaleNormal="53" workbookViewId="0">
      <pane xSplit="1" ySplit="9" topLeftCell="B10" activePane="bottomRight" state="frozen"/>
      <selection activeCell="A11" sqref="A11"/>
      <selection pane="topRight" activeCell="A11" sqref="A11"/>
      <selection pane="bottomLeft" activeCell="A11" sqref="A11"/>
      <selection pane="bottomRight" sqref="A1:B3"/>
    </sheetView>
  </sheetViews>
  <sheetFormatPr baseColWidth="10" defaultColWidth="0" defaultRowHeight="12.5" x14ac:dyDescent="0.35"/>
  <cols>
    <col min="1" max="1" width="19.1796875" style="253" customWidth="1"/>
    <col min="2" max="2" width="27.81640625" style="256" customWidth="1"/>
    <col min="3" max="4" width="14.1796875" style="256" customWidth="1"/>
    <col min="5" max="5" width="16.453125" style="291" customWidth="1"/>
    <col min="6" max="6" width="16.81640625" style="291" customWidth="1"/>
    <col min="7" max="7" width="12.453125" style="256" customWidth="1"/>
    <col min="8" max="8" width="15.453125" style="256" customWidth="1"/>
    <col min="9" max="9" width="13" style="256" customWidth="1"/>
    <col min="10" max="10" width="25" style="291" customWidth="1"/>
    <col min="11" max="11" width="17.26953125" style="291" customWidth="1"/>
    <col min="12" max="12" width="12.453125" style="256" customWidth="1"/>
    <col min="13" max="13" width="16.81640625" style="256" customWidth="1"/>
    <col min="14" max="14" width="15.453125" style="256" customWidth="1"/>
    <col min="15" max="16" width="16.453125" style="256" customWidth="1"/>
    <col min="17" max="17" width="29.81640625" style="256" customWidth="1"/>
    <col min="18" max="18" width="20.81640625" style="256" customWidth="1"/>
    <col min="19" max="19" width="15.1796875" style="299" bestFit="1" customWidth="1"/>
    <col min="20" max="20" width="13.453125" style="299" customWidth="1"/>
    <col min="21" max="23" width="20.453125" style="256" customWidth="1"/>
    <col min="24" max="25" width="30.453125" style="256" customWidth="1"/>
    <col min="26" max="26" width="18" style="256" customWidth="1"/>
    <col min="27" max="28" width="15.453125" style="256" customWidth="1"/>
    <col min="29" max="29" width="4.81640625" style="253" customWidth="1"/>
    <col min="30" max="30" width="5.7265625" style="253" bestFit="1" customWidth="1"/>
    <col min="31" max="32" width="14" style="253" customWidth="1"/>
    <col min="33" max="33" width="18.453125" style="253" customWidth="1"/>
    <col min="34" max="34" width="19.453125" style="253" customWidth="1"/>
    <col min="35" max="35" width="14" style="253" customWidth="1"/>
    <col min="36" max="36" width="17.1796875" style="253" bestFit="1" customWidth="1"/>
    <col min="37" max="37" width="11.453125" style="253" customWidth="1"/>
    <col min="38" max="41" width="11.453125" style="253" hidden="1" customWidth="1"/>
    <col min="42" max="42" width="5.453125" style="253" hidden="1" customWidth="1"/>
    <col min="43" max="43" width="26.81640625" style="253" hidden="1" customWidth="1"/>
    <col min="44" max="48" width="22.81640625" style="256" hidden="1" customWidth="1"/>
    <col min="49" max="49" width="23.453125" style="253" hidden="1" customWidth="1"/>
    <col min="50" max="277" width="11.453125" style="253" hidden="1" customWidth="1"/>
    <col min="278" max="278" width="12.453125" style="253" hidden="1" customWidth="1"/>
    <col min="279" max="279" width="47" style="253" hidden="1" customWidth="1"/>
    <col min="280" max="280" width="35" style="253" hidden="1" customWidth="1"/>
    <col min="281" max="16384" width="14.453125" style="253" hidden="1"/>
  </cols>
  <sheetData>
    <row r="1" spans="1:50" s="213" customFormat="1" ht="32.5" customHeight="1" x14ac:dyDescent="0.35">
      <c r="A1" s="343"/>
      <c r="B1" s="344"/>
      <c r="C1" s="349" t="s">
        <v>531</v>
      </c>
      <c r="D1" s="350"/>
      <c r="E1" s="350"/>
      <c r="F1" s="350"/>
      <c r="G1" s="350"/>
      <c r="H1" s="350"/>
      <c r="I1" s="351"/>
      <c r="J1" s="358" t="s">
        <v>94</v>
      </c>
      <c r="K1" s="359"/>
    </row>
    <row r="2" spans="1:50" s="213" customFormat="1" ht="26.15" customHeight="1" x14ac:dyDescent="0.35">
      <c r="A2" s="345"/>
      <c r="B2" s="346"/>
      <c r="C2" s="352"/>
      <c r="D2" s="353"/>
      <c r="E2" s="353"/>
      <c r="F2" s="353"/>
      <c r="G2" s="353"/>
      <c r="H2" s="353"/>
      <c r="I2" s="354"/>
      <c r="J2" s="164" t="s">
        <v>95</v>
      </c>
      <c r="K2" s="164" t="s">
        <v>96</v>
      </c>
    </row>
    <row r="3" spans="1:50" s="213" customFormat="1" ht="32.5" customHeight="1" x14ac:dyDescent="0.35">
      <c r="A3" s="347"/>
      <c r="B3" s="348"/>
      <c r="C3" s="355"/>
      <c r="D3" s="356"/>
      <c r="E3" s="356"/>
      <c r="F3" s="356"/>
      <c r="G3" s="356"/>
      <c r="H3" s="356"/>
      <c r="I3" s="357"/>
      <c r="J3" s="358" t="s">
        <v>97</v>
      </c>
      <c r="K3" s="359"/>
    </row>
    <row r="4" spans="1:50" s="217" customFormat="1" ht="13" x14ac:dyDescent="0.25">
      <c r="A4" s="215"/>
      <c r="B4" s="28"/>
      <c r="C4" s="112"/>
      <c r="D4" s="112"/>
      <c r="E4" s="289"/>
      <c r="F4" s="289"/>
      <c r="G4" s="28"/>
      <c r="J4" s="289"/>
      <c r="K4" s="289"/>
      <c r="L4" s="28"/>
      <c r="N4" s="28"/>
      <c r="O4" s="28"/>
      <c r="P4" s="28"/>
      <c r="Q4" s="28"/>
      <c r="R4" s="28"/>
      <c r="S4" s="69"/>
      <c r="T4" s="69"/>
      <c r="U4" s="28"/>
      <c r="V4" s="28"/>
      <c r="W4" s="28"/>
      <c r="X4" s="28"/>
      <c r="Y4" s="28"/>
      <c r="Z4" s="28"/>
      <c r="AA4" s="28"/>
      <c r="AB4" s="28"/>
      <c r="AR4" s="219"/>
      <c r="AS4" s="219"/>
      <c r="AT4" s="219"/>
      <c r="AU4" s="219"/>
      <c r="AV4" s="219"/>
    </row>
    <row r="5" spans="1:50" s="217" customFormat="1" ht="40.5" customHeight="1" thickBot="1" x14ac:dyDescent="0.3">
      <c r="A5" s="9" t="s">
        <v>98</v>
      </c>
      <c r="B5" s="360" t="str">
        <f>'2 CONTEXTO E IDENTIFICACIÓN'!B5</f>
        <v>Región Administrativa y de Planeación Especial (RAP-E) Región Central</v>
      </c>
      <c r="C5" s="360"/>
      <c r="D5" s="360"/>
      <c r="E5" s="360"/>
      <c r="F5" s="360"/>
      <c r="G5" s="360"/>
      <c r="H5" s="360"/>
      <c r="I5" s="360"/>
      <c r="J5" s="360"/>
      <c r="K5" s="360"/>
      <c r="S5" s="293"/>
      <c r="T5" s="293"/>
      <c r="AR5" s="219"/>
      <c r="AS5" s="219"/>
      <c r="AT5" s="219"/>
      <c r="AU5" s="219"/>
      <c r="AV5" s="219"/>
    </row>
    <row r="6" spans="1:50" s="217" customFormat="1" ht="14" x14ac:dyDescent="0.25">
      <c r="A6" s="115"/>
      <c r="B6" s="371"/>
      <c r="C6" s="371"/>
      <c r="D6" s="371"/>
      <c r="E6" s="25"/>
      <c r="F6" s="66"/>
      <c r="H6" s="28"/>
      <c r="I6" s="28"/>
      <c r="J6" s="25"/>
      <c r="K6" s="66"/>
      <c r="S6" s="293"/>
      <c r="T6" s="293"/>
      <c r="AD6" s="248"/>
      <c r="AE6" s="249"/>
      <c r="AF6" s="368" t="s">
        <v>159</v>
      </c>
      <c r="AG6" s="369"/>
      <c r="AH6" s="369"/>
      <c r="AI6" s="369"/>
      <c r="AJ6" s="370"/>
      <c r="AR6" s="219"/>
      <c r="AS6" s="219"/>
      <c r="AT6" s="219"/>
      <c r="AU6" s="219"/>
      <c r="AV6" s="219"/>
    </row>
    <row r="7" spans="1:50" s="217" customFormat="1" ht="5.5" customHeight="1" x14ac:dyDescent="0.25">
      <c r="A7" s="115"/>
      <c r="B7" s="114"/>
      <c r="C7" s="114"/>
      <c r="D7" s="28"/>
      <c r="E7" s="25"/>
      <c r="F7" s="66"/>
      <c r="H7" s="28"/>
      <c r="I7" s="28"/>
      <c r="J7" s="25"/>
      <c r="K7" s="66"/>
      <c r="S7" s="293"/>
      <c r="T7" s="293"/>
      <c r="AD7" s="294"/>
      <c r="AF7" s="123"/>
      <c r="AG7" s="124"/>
      <c r="AH7" s="124"/>
      <c r="AI7" s="124"/>
      <c r="AJ7" s="125"/>
      <c r="AR7" s="219"/>
      <c r="AS7" s="219"/>
      <c r="AT7" s="219"/>
      <c r="AU7" s="219"/>
      <c r="AV7" s="219"/>
    </row>
    <row r="8" spans="1:50" ht="14.5" customHeight="1" x14ac:dyDescent="0.35">
      <c r="A8" s="361"/>
      <c r="B8" s="362"/>
      <c r="C8" s="362"/>
      <c r="D8" s="363"/>
      <c r="E8" s="363" t="s">
        <v>296</v>
      </c>
      <c r="F8" s="367"/>
      <c r="G8" s="367"/>
      <c r="H8" s="32"/>
      <c r="I8" s="67"/>
      <c r="J8" s="367" t="s">
        <v>323</v>
      </c>
      <c r="K8" s="367"/>
      <c r="L8" s="367"/>
      <c r="M8" s="32"/>
      <c r="N8" s="32"/>
      <c r="O8" s="32"/>
      <c r="P8" s="32"/>
      <c r="Q8" s="367" t="s">
        <v>326</v>
      </c>
      <c r="R8" s="367"/>
      <c r="S8" s="367"/>
      <c r="T8" s="367"/>
      <c r="U8" s="367" t="s">
        <v>77</v>
      </c>
      <c r="V8" s="367"/>
      <c r="W8" s="367"/>
      <c r="X8" s="32"/>
      <c r="Y8" s="32"/>
      <c r="Z8" s="32"/>
      <c r="AA8" s="32"/>
      <c r="AB8" s="32"/>
      <c r="AD8" s="252"/>
      <c r="AF8" s="254">
        <v>0.2</v>
      </c>
      <c r="AG8" s="254">
        <v>0.4</v>
      </c>
      <c r="AH8" s="254">
        <v>0.6</v>
      </c>
      <c r="AI8" s="254">
        <v>0.8</v>
      </c>
      <c r="AJ8" s="255">
        <v>1</v>
      </c>
      <c r="AK8" s="33"/>
      <c r="AL8" s="33"/>
      <c r="AM8" s="33"/>
      <c r="AN8" s="33"/>
      <c r="AO8" s="33"/>
      <c r="AP8" s="33"/>
      <c r="AQ8" s="33"/>
    </row>
    <row r="9" spans="1:50" ht="52" x14ac:dyDescent="0.25">
      <c r="A9" s="36" t="s">
        <v>297</v>
      </c>
      <c r="B9" s="36" t="s">
        <v>298</v>
      </c>
      <c r="C9" s="36" t="s">
        <v>327</v>
      </c>
      <c r="D9" s="36" t="s">
        <v>328</v>
      </c>
      <c r="E9" s="321" t="s">
        <v>254</v>
      </c>
      <c r="F9" s="36" t="s">
        <v>255</v>
      </c>
      <c r="G9" s="37" t="s">
        <v>69</v>
      </c>
      <c r="H9" s="36" t="s">
        <v>329</v>
      </c>
      <c r="I9" s="36" t="s">
        <v>330</v>
      </c>
      <c r="J9" s="36" t="s">
        <v>254</v>
      </c>
      <c r="K9" s="36" t="s">
        <v>255</v>
      </c>
      <c r="L9" s="36" t="s">
        <v>69</v>
      </c>
      <c r="M9" s="36" t="s">
        <v>73</v>
      </c>
      <c r="N9" s="36" t="s">
        <v>71</v>
      </c>
      <c r="O9" s="36" t="s">
        <v>331</v>
      </c>
      <c r="P9" s="36" t="s">
        <v>332</v>
      </c>
      <c r="Q9" s="36" t="s">
        <v>333</v>
      </c>
      <c r="R9" s="36" t="s">
        <v>334</v>
      </c>
      <c r="S9" s="70" t="s">
        <v>335</v>
      </c>
      <c r="T9" s="70" t="s">
        <v>336</v>
      </c>
      <c r="U9" s="36" t="s">
        <v>337</v>
      </c>
      <c r="V9" s="36" t="s">
        <v>338</v>
      </c>
      <c r="W9" s="36" t="s">
        <v>339</v>
      </c>
      <c r="X9" s="36" t="s">
        <v>340</v>
      </c>
      <c r="Y9" s="36" t="s">
        <v>341</v>
      </c>
      <c r="Z9" s="36" t="s">
        <v>83</v>
      </c>
      <c r="AA9" s="32"/>
      <c r="AB9" s="32"/>
      <c r="AD9" s="252"/>
      <c r="AE9" s="257"/>
      <c r="AF9" s="41" t="s">
        <v>273</v>
      </c>
      <c r="AG9" s="41" t="s">
        <v>277</v>
      </c>
      <c r="AH9" s="41" t="s">
        <v>281</v>
      </c>
      <c r="AI9" s="41" t="s">
        <v>286</v>
      </c>
      <c r="AJ9" s="42" t="s">
        <v>291</v>
      </c>
      <c r="AM9" s="33"/>
      <c r="AN9" s="33"/>
      <c r="AO9" s="43"/>
      <c r="AP9" s="43"/>
      <c r="AQ9" s="43"/>
      <c r="AR9" s="43"/>
      <c r="AS9" s="43"/>
      <c r="AT9" s="43"/>
      <c r="AU9" s="43"/>
      <c r="AV9" s="43"/>
      <c r="AW9" s="43"/>
      <c r="AX9" s="43"/>
    </row>
    <row r="10" spans="1:50" ht="93" customHeight="1" x14ac:dyDescent="0.25">
      <c r="A10" s="258" t="str">
        <f>'2 CONTEXTO E IDENTIFICACIÓN'!A10</f>
        <v>R1 ADMINISTRACIÓN DEL SISTEMA DE GESTIÓN</v>
      </c>
      <c r="B10" s="259" t="str">
        <f>+'2 CONTEXTO E IDENTIFICACIÓN'!J10</f>
        <v>Posibilidad de afectación reputacional por la no actualización de documentos del SIG a causa de carencia de una cultura organanizacional  de mejora continua</v>
      </c>
      <c r="C10" s="295">
        <f>+'3 PROBABIL E IMPACTO INHERENTE'!E10</f>
        <v>0.2</v>
      </c>
      <c r="D10" s="295">
        <f>+'3 PROBABIL E IMPACTO INHERENTE'!M10</f>
        <v>0.4</v>
      </c>
      <c r="E10" s="68" t="str">
        <f>+'4 MAPA CALOR INHERENTE'!C10</f>
        <v>Muy Baja</v>
      </c>
      <c r="F10" s="68" t="str">
        <f>+'4 MAPA CALOR INHERENTE'!D10</f>
        <v>Menor</v>
      </c>
      <c r="G10" s="259" t="str">
        <f>+'4 MAPA CALOR INHERENTE'!E10</f>
        <v>Bajo</v>
      </c>
      <c r="H10" s="290">
        <f>+'6 MAPA CALOR RESIDUAL'!C10</f>
        <v>0.12</v>
      </c>
      <c r="I10" s="44">
        <f>+'6 MAPA CALOR RESIDUAL'!D10</f>
        <v>0.4</v>
      </c>
      <c r="J10" s="68" t="str">
        <f>+'6 MAPA CALOR RESIDUAL'!E10</f>
        <v>Muy Baja</v>
      </c>
      <c r="K10" s="68" t="str">
        <f>+'6 MAPA CALOR RESIDUAL'!F10</f>
        <v>Menor</v>
      </c>
      <c r="L10" s="259" t="str">
        <f>+'6 MAPA CALOR RESIDUAL'!G10</f>
        <v>Bajo</v>
      </c>
      <c r="M10" s="259" t="str">
        <f t="shared" ref="M10:M29" si="0">+IF($N10="","",IF($N10=$AG$17,$AH$17,IF($N10=$AG$20,$AH$20)))</f>
        <v>No requiere Plan de Acción</v>
      </c>
      <c r="N10" s="259" t="str">
        <f t="shared" ref="N10:N29" si="1">+IF(L10="","",IF(OR(L10=$AF$17,L10=$AF$18,L10=$AF$19),$AG$17,IF(L10=$AF$20,$AG$20)))</f>
        <v>Aceptar</v>
      </c>
      <c r="O10" s="296" t="s">
        <v>342</v>
      </c>
      <c r="P10" s="259" t="str">
        <f t="shared" ref="P10:P29" si="2">+IF($M10="","",IF($M10=$AH$20,$AG$20,$O10))</f>
        <v>Aceptar</v>
      </c>
      <c r="Q10" s="296" t="s">
        <v>375</v>
      </c>
      <c r="R10" s="296" t="s">
        <v>371</v>
      </c>
      <c r="S10" s="297">
        <v>46113</v>
      </c>
      <c r="T10" s="297">
        <v>46387</v>
      </c>
      <c r="U10" s="296"/>
      <c r="V10" s="296"/>
      <c r="W10" s="296"/>
      <c r="X10" s="296"/>
      <c r="Y10" s="296"/>
      <c r="Z10" s="296"/>
      <c r="AA10" s="260"/>
      <c r="AB10" s="260"/>
      <c r="AC10" s="364" t="s">
        <v>140</v>
      </c>
      <c r="AD10" s="261">
        <v>1</v>
      </c>
      <c r="AE10" s="41" t="s">
        <v>289</v>
      </c>
      <c r="AF10" s="45" t="s">
        <v>299</v>
      </c>
      <c r="AG10" s="45" t="s">
        <v>299</v>
      </c>
      <c r="AH10" s="45" t="s">
        <v>299</v>
      </c>
      <c r="AI10" s="45" t="s">
        <v>299</v>
      </c>
      <c r="AJ10" s="46" t="s">
        <v>300</v>
      </c>
      <c r="AM10" s="33"/>
      <c r="AN10" s="33"/>
      <c r="AO10" s="43"/>
      <c r="AP10" s="43"/>
      <c r="AQ10" s="43"/>
      <c r="AR10" s="47"/>
      <c r="AS10" s="47"/>
      <c r="AT10" s="47"/>
      <c r="AU10" s="47"/>
      <c r="AV10" s="47"/>
      <c r="AW10" s="43"/>
      <c r="AX10" s="43"/>
    </row>
    <row r="11" spans="1:50" ht="112.5" customHeight="1" x14ac:dyDescent="0.25">
      <c r="A11" s="258" t="str">
        <f>'2 CONTEXTO E IDENTIFICACIÓN'!A11</f>
        <v>R2 ADMINISTRACIÓN DEL SISTEMA DE GESTIÓN</v>
      </c>
      <c r="B11" s="259" t="str">
        <f>+'2 CONTEXTO E IDENTIFICACIÓN'!J11</f>
        <v>Posibilidad de pérdida económica y reputacional por manipulación o alteración intencional de información registrada en el SIG para ocultar incumplimientos o errores a causa de temor a consecuencias disciplinarias o legales</v>
      </c>
      <c r="C11" s="295">
        <f>+'3 PROBABIL E IMPACTO INHERENTE'!E11</f>
        <v>0.6</v>
      </c>
      <c r="D11" s="295">
        <f>+'3 PROBABIL E IMPACTO INHERENTE'!M11</f>
        <v>0.4</v>
      </c>
      <c r="E11" s="68" t="str">
        <f>+'4 MAPA CALOR INHERENTE'!C11</f>
        <v>Media</v>
      </c>
      <c r="F11" s="68" t="str">
        <f>+'4 MAPA CALOR INHERENTE'!D11</f>
        <v>Menor</v>
      </c>
      <c r="G11" s="259" t="str">
        <f>+'4 MAPA CALOR INHERENTE'!E11</f>
        <v>Moderado</v>
      </c>
      <c r="H11" s="290">
        <f>+'5 VALORACIÓN DEL CONTROL'!T21</f>
        <v>0.12</v>
      </c>
      <c r="I11" s="44">
        <f>+'5 VALORACIÓN DEL CONTROL'!U21</f>
        <v>0.4</v>
      </c>
      <c r="J11" s="68" t="str">
        <f t="shared" ref="J11:K33" si="3">+IF(H11=0,"",IF(H11&lt;=$AD$14,$AE$14,IF(H11&lt;=$AD$13,$AE$13,IF(H11&lt;=$AD$12,$AE$12,IF(H11&lt;=$AD$11,$AE$11,IF(H11&lt;=$AD$10,$AE$10,""))))))</f>
        <v>Muy Baja</v>
      </c>
      <c r="K11" s="68" t="str">
        <f t="shared" ref="K11:K27" si="4">+IF(I11=0,"",IF(I11&lt;=$AF$8,$AF$9,IF(I11&lt;=$AG$8,$AG$9,IF(I11&lt;=$AH$8,$AH$9,IF(I11&lt;=$AI$8,$AI$9,IF(I11&lt;=$AJ$8,$AJ$9,""))))))</f>
        <v>Menor</v>
      </c>
      <c r="L11" s="259" t="str">
        <f t="shared" ref="L11:L28" si="5">+IF(J11=$AE$10,IF(K11=$AF$9,$AF$10,IF(K11=$AG$9,$AG$10,IF(K11=$AH$9,$AH$10,IF(K11=$AI$9,$AI$10,IF(K11=$AJ$9,$AJ$10))))),IF(J11=$AE$11,IF(K11=$AF$9,$AF$11,IF(K11=$AG$9,$AG$11,IF(K11=$AH$9,$AH$11,IF(K11=$AI$9,$AI$11,IF(K11=$AJ$9,$AJ$11))))),IF(J11=$AE$12,IF(K11=$AF$9,$AF$12,IF(K11=$AG$9,$AG$12,IF(K11=$AH$9,$AH$12,IF(K11=$AI$9,$AI$12,IF(K11=$AJ$9,$AJ$12))))),IF(J11=$AE$13,IF(K11=$AF$9,$AF$13,IF(K11=$AG$9,$AG$13,IF(K11=$AH$9,$AH$13,IF(K11=$AI$9,$AI$13,IF(K11=$AJ$9,$AJ$13))))),IF(J11=$AE$14,IF(K11=$AF$9,$AF$14,IF(K11=$AG$9,$AG$14,IF(K11=$AH$9,$AH$14,IF(K11=$AI$9,$AI$14,IF(K11=$AJ$9,$AJ$14))))),"")))))</f>
        <v>Bajo</v>
      </c>
      <c r="M11" s="259" t="str">
        <f t="shared" si="0"/>
        <v>No requiere Plan de Acción</v>
      </c>
      <c r="N11" s="259" t="str">
        <f t="shared" si="1"/>
        <v>Aceptar</v>
      </c>
      <c r="O11" s="296" t="s">
        <v>342</v>
      </c>
      <c r="P11" s="259" t="str">
        <f t="shared" si="2"/>
        <v>Aceptar</v>
      </c>
      <c r="Q11" s="296" t="s">
        <v>376</v>
      </c>
      <c r="R11" s="296" t="s">
        <v>371</v>
      </c>
      <c r="S11" s="297">
        <v>46113</v>
      </c>
      <c r="T11" s="297">
        <v>46203</v>
      </c>
      <c r="U11" s="296"/>
      <c r="V11" s="296"/>
      <c r="W11" s="296"/>
      <c r="X11" s="296"/>
      <c r="Y11" s="296"/>
      <c r="Z11" s="296"/>
      <c r="AA11" s="260"/>
      <c r="AB11" s="260"/>
      <c r="AC11" s="365"/>
      <c r="AD11" s="261">
        <v>0.8</v>
      </c>
      <c r="AE11" s="41" t="s">
        <v>284</v>
      </c>
      <c r="AF11" s="48" t="s">
        <v>281</v>
      </c>
      <c r="AG11" s="48" t="s">
        <v>281</v>
      </c>
      <c r="AH11" s="45" t="s">
        <v>299</v>
      </c>
      <c r="AI11" s="45" t="s">
        <v>299</v>
      </c>
      <c r="AJ11" s="46" t="s">
        <v>300</v>
      </c>
      <c r="AM11" s="33"/>
      <c r="AN11" s="33"/>
      <c r="AO11" s="43"/>
      <c r="AP11" s="49"/>
      <c r="AQ11" s="50"/>
      <c r="AR11" s="47"/>
      <c r="AS11" s="47"/>
      <c r="AT11" s="47"/>
      <c r="AU11" s="47"/>
      <c r="AV11" s="47"/>
      <c r="AW11" s="43"/>
      <c r="AX11" s="43"/>
    </row>
    <row r="12" spans="1:50" ht="93" customHeight="1" x14ac:dyDescent="0.25">
      <c r="A12" s="258" t="str">
        <f>'2 CONTEXTO E IDENTIFICACIÓN'!A12</f>
        <v>R3 GESTIÓN DEL TALENTO HUMANO</v>
      </c>
      <c r="B12" s="259" t="str">
        <f>+'2 CONTEXTO E IDENTIFICACIÓN'!J12</f>
        <v>Posibilidad de afectación económica y reputacional por nombramientos en encargo o en provisionalidad a causa de incumplimiento de requisitos o de la norma</v>
      </c>
      <c r="C12" s="295">
        <f>+'3 PROBABIL E IMPACTO INHERENTE'!E12</f>
        <v>0.4</v>
      </c>
      <c r="D12" s="295">
        <f>+'3 PROBABIL E IMPACTO INHERENTE'!M12</f>
        <v>0.8</v>
      </c>
      <c r="E12" s="68" t="str">
        <f>+'4 MAPA CALOR INHERENTE'!C12</f>
        <v>Baja</v>
      </c>
      <c r="F12" s="68" t="str">
        <f>+'4 MAPA CALOR INHERENTE'!D12</f>
        <v>Mayor</v>
      </c>
      <c r="G12" s="259" t="str">
        <f>+'4 MAPA CALOR INHERENTE'!E12</f>
        <v>Alto</v>
      </c>
      <c r="H12" s="290">
        <f>+'5 VALORACIÓN DEL CONTROL'!T27</f>
        <v>0.12</v>
      </c>
      <c r="I12" s="44">
        <f>+'5 VALORACIÓN DEL CONTROL'!U27</f>
        <v>0.8</v>
      </c>
      <c r="J12" s="68" t="str">
        <f t="shared" si="3"/>
        <v>Muy Baja</v>
      </c>
      <c r="K12" s="68" t="str">
        <f t="shared" si="4"/>
        <v>Mayor</v>
      </c>
      <c r="L12" s="259" t="str">
        <f>+IF(J12=$AE$10,IF(K12=$AF$9,$AF$10,IF(K12=$AG$9,$AG$10,IF(K12=$AH$9,$AH$10,IF(K12=$AI$9,$AI$10,IF(K12=$AJ$9,$AJ$10))))),IF(J12=$AE$11,IF(K12=$AF$9,$AF$11,IF(K12=$AG$9,$AG$11,IF(K12=$AH$9,$AH$11,IF(K12=$AI$9,$AI$11,IF(K12=$AJ$9,$AJ$11))))),IF(J12=$AE$12,IF(K12=$AF$9,$AF$12,IF(K12=$AG$9,$AG$12,IF(K12=$AH$9,$AH$12,IF(K12=$AI$9,$AI$12,IF(K12=$AJ$9,$AJ$12))))),IF(J12=$AE$13,IF(K12=$AF$9,$AF$13,IF(K12=$AG$9,$AG$13,IF(K12=$AH$9,$AH$13,IF(K12=$AI$9,$AI$13,IF(K12=$AJ$9,$AJ$13))))),IF(J12=$AE$14,IF(K12=$AF$9,$AF$14,IF(K12=$AG$9,$AG$14,IF(K12=$AH$9,$AH$14,IF(K12=$AI$9,$AI$14,IF(K12=$AJ$9,$AJ$14))))),"")))))</f>
        <v>Alto</v>
      </c>
      <c r="M12" s="259" t="str">
        <f t="shared" si="0"/>
        <v>Requiere Plan de Acción</v>
      </c>
      <c r="N12" s="259" t="str">
        <f t="shared" si="1"/>
        <v>Reducir_mitigar_Transferir_Evitar</v>
      </c>
      <c r="O12" s="296" t="s">
        <v>342</v>
      </c>
      <c r="P12" s="259" t="str">
        <f t="shared" si="2"/>
        <v>Reducir_Mitigar</v>
      </c>
      <c r="Q12" s="296" t="s">
        <v>384</v>
      </c>
      <c r="R12" s="296" t="s">
        <v>381</v>
      </c>
      <c r="S12" s="297">
        <v>46113</v>
      </c>
      <c r="T12" s="297">
        <v>46203</v>
      </c>
      <c r="U12" s="296"/>
      <c r="V12" s="296"/>
      <c r="W12" s="296"/>
      <c r="X12" s="296"/>
      <c r="Y12" s="296"/>
      <c r="Z12" s="296"/>
      <c r="AA12" s="260"/>
      <c r="AB12" s="260"/>
      <c r="AC12" s="365"/>
      <c r="AD12" s="261">
        <v>0.6</v>
      </c>
      <c r="AE12" s="41" t="s">
        <v>279</v>
      </c>
      <c r="AF12" s="48" t="s">
        <v>281</v>
      </c>
      <c r="AG12" s="48" t="s">
        <v>281</v>
      </c>
      <c r="AH12" s="48" t="s">
        <v>281</v>
      </c>
      <c r="AI12" s="45" t="s">
        <v>299</v>
      </c>
      <c r="AJ12" s="46" t="s">
        <v>300</v>
      </c>
      <c r="AM12" s="33"/>
      <c r="AN12" s="33"/>
      <c r="AO12" s="43"/>
      <c r="AP12" s="49"/>
      <c r="AQ12" s="50"/>
      <c r="AR12" s="47"/>
      <c r="AS12" s="47"/>
      <c r="AT12" s="47"/>
      <c r="AU12" s="47"/>
      <c r="AV12" s="51"/>
      <c r="AW12" s="43"/>
      <c r="AX12" s="43"/>
    </row>
    <row r="13" spans="1:50" ht="93" customHeight="1" x14ac:dyDescent="0.25">
      <c r="A13" s="258" t="str">
        <f>'2 CONTEXTO E IDENTIFICACIÓN'!A13</f>
        <v>R4 GESTIÓN DEL TALENTO HUMANO</v>
      </c>
      <c r="B13" s="259" t="str">
        <f>+'2 CONTEXTO E IDENTIFICACIÓN'!J13</f>
        <v>Posibilidad de pérdida económica y reputacional por manipulación o falsificación de documentos laborales (hojas de vida, certificados, incapacidades) a causa de falta de verificación</v>
      </c>
      <c r="C13" s="295">
        <f>+'3 PROBABIL E IMPACTO INHERENTE'!E13</f>
        <v>0.4</v>
      </c>
      <c r="D13" s="295">
        <f>+'3 PROBABIL E IMPACTO INHERENTE'!M13</f>
        <v>0.6</v>
      </c>
      <c r="E13" s="68" t="str">
        <f>+'4 MAPA CALOR INHERENTE'!C13</f>
        <v>Baja</v>
      </c>
      <c r="F13" s="68" t="str">
        <f>+'4 MAPA CALOR INHERENTE'!D13</f>
        <v>Moderado</v>
      </c>
      <c r="G13" s="259" t="str">
        <f>+'4 MAPA CALOR INHERENTE'!E13</f>
        <v>Moderado</v>
      </c>
      <c r="H13" s="290">
        <f>+'5 VALORACIÓN DEL CONTROL'!T33</f>
        <v>0.12</v>
      </c>
      <c r="I13" s="44">
        <f>+'5 VALORACIÓN DEL CONTROL'!U33</f>
        <v>0.6</v>
      </c>
      <c r="J13" s="68" t="str">
        <f t="shared" si="3"/>
        <v>Muy Baja</v>
      </c>
      <c r="K13" s="68" t="str">
        <f t="shared" si="4"/>
        <v>Moderado</v>
      </c>
      <c r="L13" s="259" t="str">
        <f t="shared" si="5"/>
        <v>Moderado</v>
      </c>
      <c r="M13" s="259" t="str">
        <f t="shared" si="0"/>
        <v>Requiere Plan de Acción</v>
      </c>
      <c r="N13" s="259" t="str">
        <f t="shared" si="1"/>
        <v>Reducir_mitigar_Transferir_Evitar</v>
      </c>
      <c r="O13" s="296" t="s">
        <v>163</v>
      </c>
      <c r="P13" s="259" t="str">
        <f t="shared" si="2"/>
        <v>Evitar</v>
      </c>
      <c r="Q13" s="296" t="s">
        <v>396</v>
      </c>
      <c r="R13" s="296" t="s">
        <v>381</v>
      </c>
      <c r="S13" s="297">
        <v>46113</v>
      </c>
      <c r="T13" s="297">
        <v>46203</v>
      </c>
      <c r="U13" s="296"/>
      <c r="V13" s="296"/>
      <c r="W13" s="296"/>
      <c r="X13" s="296"/>
      <c r="Y13" s="296"/>
      <c r="Z13" s="296"/>
      <c r="AA13" s="260"/>
      <c r="AB13" s="260"/>
      <c r="AC13" s="365"/>
      <c r="AD13" s="261">
        <v>0.4</v>
      </c>
      <c r="AE13" s="41" t="s">
        <v>275</v>
      </c>
      <c r="AF13" s="52" t="s">
        <v>301</v>
      </c>
      <c r="AG13" s="48" t="s">
        <v>281</v>
      </c>
      <c r="AH13" s="48" t="s">
        <v>281</v>
      </c>
      <c r="AI13" s="45" t="s">
        <v>299</v>
      </c>
      <c r="AJ13" s="46" t="s">
        <v>300</v>
      </c>
      <c r="AM13" s="33"/>
      <c r="AN13" s="33"/>
      <c r="AO13" s="43"/>
      <c r="AP13" s="49"/>
      <c r="AQ13" s="50"/>
      <c r="AR13" s="47"/>
      <c r="AS13" s="47"/>
      <c r="AT13" s="47"/>
      <c r="AU13" s="51"/>
      <c r="AV13" s="47"/>
      <c r="AW13" s="43"/>
      <c r="AX13" s="43"/>
    </row>
    <row r="14" spans="1:50" ht="44.5" customHeight="1" thickBot="1" x14ac:dyDescent="0.3">
      <c r="A14" s="258" t="str">
        <f>'2 CONTEXTO E IDENTIFICACIÓN'!A14</f>
        <v>R5 GESTIÓN DE TALENTO HUMANO</v>
      </c>
      <c r="B14" s="259" t="str">
        <f>+'2 CONTEXTO E IDENTIFICACIÓN'!J14</f>
        <v>Posibilidad de afectación económica y reputacional por inconformismo de los funcionarios y contratistas a causa de largas jornadas laborales</v>
      </c>
      <c r="C14" s="295">
        <f>+'3 PROBABIL E IMPACTO INHERENTE'!E14</f>
        <v>0.4</v>
      </c>
      <c r="D14" s="295">
        <f>+'3 PROBABIL E IMPACTO INHERENTE'!M14</f>
        <v>0.4</v>
      </c>
      <c r="E14" s="68" t="str">
        <f>+'4 MAPA CALOR INHERENTE'!C14</f>
        <v>Baja</v>
      </c>
      <c r="F14" s="68" t="str">
        <f>+'4 MAPA CALOR INHERENTE'!D14</f>
        <v>Menor</v>
      </c>
      <c r="G14" s="259" t="str">
        <f>+'4 MAPA CALOR INHERENTE'!E14</f>
        <v>Moderado</v>
      </c>
      <c r="H14" s="290">
        <f>+'5 VALORACIÓN DEL CONTROL'!T39</f>
        <v>0.12</v>
      </c>
      <c r="I14" s="44">
        <f>+'5 VALORACIÓN DEL CONTROL'!U39</f>
        <v>0.4</v>
      </c>
      <c r="J14" s="68" t="str">
        <f t="shared" si="3"/>
        <v>Muy Baja</v>
      </c>
      <c r="K14" s="68" t="str">
        <f t="shared" si="4"/>
        <v>Menor</v>
      </c>
      <c r="L14" s="259" t="str">
        <f t="shared" si="5"/>
        <v>Bajo</v>
      </c>
      <c r="M14" s="259" t="str">
        <f t="shared" si="0"/>
        <v>No requiere Plan de Acción</v>
      </c>
      <c r="N14" s="259" t="str">
        <f t="shared" si="1"/>
        <v>Aceptar</v>
      </c>
      <c r="O14" s="296" t="s">
        <v>163</v>
      </c>
      <c r="P14" s="259" t="str">
        <f>+IF($M14="","",IF($M14=$AH$20,$AG$20,$O14))</f>
        <v>Aceptar</v>
      </c>
      <c r="Q14" s="296" t="s">
        <v>397</v>
      </c>
      <c r="R14" s="296" t="s">
        <v>398</v>
      </c>
      <c r="S14" s="297">
        <v>46113</v>
      </c>
      <c r="T14" s="297">
        <v>46203</v>
      </c>
      <c r="U14" s="296"/>
      <c r="V14" s="296"/>
      <c r="W14" s="296"/>
      <c r="X14" s="296"/>
      <c r="Y14" s="296"/>
      <c r="Z14" s="296"/>
      <c r="AA14" s="260"/>
      <c r="AB14" s="260"/>
      <c r="AC14" s="366"/>
      <c r="AD14" s="262">
        <v>0.2</v>
      </c>
      <c r="AE14" s="58" t="s">
        <v>271</v>
      </c>
      <c r="AF14" s="54" t="s">
        <v>301</v>
      </c>
      <c r="AG14" s="54" t="s">
        <v>301</v>
      </c>
      <c r="AH14" s="55" t="s">
        <v>281</v>
      </c>
      <c r="AI14" s="56" t="s">
        <v>299</v>
      </c>
      <c r="AJ14" s="57" t="s">
        <v>300</v>
      </c>
      <c r="AM14" s="33"/>
      <c r="AN14" s="33"/>
      <c r="AO14" s="43"/>
      <c r="AP14" s="49"/>
      <c r="AQ14" s="50"/>
      <c r="AR14" s="47"/>
      <c r="AS14" s="47"/>
      <c r="AT14" s="47"/>
      <c r="AU14" s="59"/>
      <c r="AV14" s="47"/>
      <c r="AW14" s="43"/>
      <c r="AX14" s="43"/>
    </row>
    <row r="15" spans="1:50" ht="93" customHeight="1" x14ac:dyDescent="0.25">
      <c r="A15" s="258" t="str">
        <f>'2 CONTEXTO E IDENTIFICACIÓN'!A15</f>
        <v>R6 GESTIÓN DE BIENES Y SERVICIOS</v>
      </c>
      <c r="B15" s="259" t="str">
        <f>+'2 CONTEXTO E IDENTIFICACIÓN'!J15</f>
        <v>Posibilidad de afectación económica y reputacional por perdida o deterioro de bienes y elementos a causa de  deficiencia en la capacitación del personal en manejo de bienes</v>
      </c>
      <c r="C15" s="295">
        <f>+'3 PROBABIL E IMPACTO INHERENTE'!E15</f>
        <v>0.4</v>
      </c>
      <c r="D15" s="295">
        <f>+'3 PROBABIL E IMPACTO INHERENTE'!M15</f>
        <v>0.4</v>
      </c>
      <c r="E15" s="68" t="str">
        <f>+'4 MAPA CALOR INHERENTE'!C15</f>
        <v>Baja</v>
      </c>
      <c r="F15" s="68" t="str">
        <f>+'4 MAPA CALOR INHERENTE'!D15</f>
        <v>Menor</v>
      </c>
      <c r="G15" s="259" t="str">
        <f>+'4 MAPA CALOR INHERENTE'!E15</f>
        <v>Moderado</v>
      </c>
      <c r="H15" s="290">
        <f>+'5 VALORACIÓN DEL CONTROL'!T45</f>
        <v>0.12</v>
      </c>
      <c r="I15" s="44">
        <f>+'5 VALORACIÓN DEL CONTROL'!U45</f>
        <v>0.4</v>
      </c>
      <c r="J15" s="68" t="str">
        <f t="shared" si="3"/>
        <v>Muy Baja</v>
      </c>
      <c r="K15" s="68" t="str">
        <f t="shared" si="4"/>
        <v>Menor</v>
      </c>
      <c r="L15" s="259" t="str">
        <f t="shared" si="5"/>
        <v>Bajo</v>
      </c>
      <c r="M15" s="259" t="str">
        <f t="shared" si="0"/>
        <v>No requiere Plan de Acción</v>
      </c>
      <c r="N15" s="259" t="str">
        <f t="shared" si="1"/>
        <v>Aceptar</v>
      </c>
      <c r="O15" s="296" t="s">
        <v>342</v>
      </c>
      <c r="P15" s="259" t="str">
        <f t="shared" si="2"/>
        <v>Aceptar</v>
      </c>
      <c r="Q15" s="296" t="s">
        <v>417</v>
      </c>
      <c r="R15" s="296" t="s">
        <v>415</v>
      </c>
      <c r="S15" s="297">
        <v>46113</v>
      </c>
      <c r="T15" s="297">
        <v>46203</v>
      </c>
      <c r="U15" s="296"/>
      <c r="V15" s="296"/>
      <c r="W15" s="296"/>
      <c r="X15" s="296"/>
      <c r="Y15" s="296"/>
      <c r="Z15" s="296"/>
      <c r="AA15" s="260"/>
      <c r="AB15" s="260"/>
      <c r="AM15" s="33"/>
      <c r="AN15" s="33"/>
      <c r="AO15" s="43"/>
      <c r="AP15" s="49"/>
      <c r="AQ15" s="50"/>
      <c r="AR15" s="47"/>
      <c r="AS15" s="47"/>
      <c r="AT15" s="47"/>
      <c r="AU15" s="47"/>
      <c r="AV15" s="47"/>
      <c r="AW15" s="43"/>
      <c r="AX15" s="43"/>
    </row>
    <row r="16" spans="1:50" ht="93" customHeight="1" x14ac:dyDescent="0.25">
      <c r="A16" s="258" t="str">
        <f>'2 CONTEXTO E IDENTIFICACIÓN'!A16</f>
        <v>R7 DEFENSA JURÍDICA</v>
      </c>
      <c r="B16" s="259" t="str">
        <f>+'2 CONTEXTO E IDENTIFICACIÓN'!J16</f>
        <v xml:space="preserve">Posibilidad de afectación económica y reputacional por  fallos condenatorios en contra de la entidad a causa de soporte inadecuado de la información por parte de los colaboraldores de la entidad
</v>
      </c>
      <c r="C16" s="295">
        <f>+'3 PROBABIL E IMPACTO INHERENTE'!E16</f>
        <v>0.4</v>
      </c>
      <c r="D16" s="295">
        <f>+'3 PROBABIL E IMPACTO INHERENTE'!M16</f>
        <v>0.8</v>
      </c>
      <c r="E16" s="68" t="str">
        <f>+'4 MAPA CALOR INHERENTE'!C16</f>
        <v>Baja</v>
      </c>
      <c r="F16" s="68" t="str">
        <f>+'4 MAPA CALOR INHERENTE'!D16</f>
        <v>Mayor</v>
      </c>
      <c r="G16" s="259" t="str">
        <f>+'4 MAPA CALOR INHERENTE'!E16</f>
        <v>Alto</v>
      </c>
      <c r="H16" s="290">
        <f>+'5 VALORACIÓN DEL CONTROL'!T51</f>
        <v>0.12</v>
      </c>
      <c r="I16" s="44">
        <f>+'5 VALORACIÓN DEL CONTROL'!U51</f>
        <v>0.8</v>
      </c>
      <c r="J16" s="68" t="str">
        <f t="shared" si="3"/>
        <v>Muy Baja</v>
      </c>
      <c r="K16" s="68" t="str">
        <f t="shared" si="4"/>
        <v>Mayor</v>
      </c>
      <c r="L16" s="259" t="str">
        <f t="shared" si="5"/>
        <v>Alto</v>
      </c>
      <c r="M16" s="259" t="str">
        <f t="shared" si="0"/>
        <v>Requiere Plan de Acción</v>
      </c>
      <c r="N16" s="259" t="str">
        <f t="shared" si="1"/>
        <v>Reducir_mitigar_Transferir_Evitar</v>
      </c>
      <c r="O16" s="296" t="s">
        <v>342</v>
      </c>
      <c r="P16" s="259" t="str">
        <f t="shared" si="2"/>
        <v>Reducir_Mitigar</v>
      </c>
      <c r="Q16" s="296" t="s">
        <v>486</v>
      </c>
      <c r="R16" s="296" t="s">
        <v>423</v>
      </c>
      <c r="S16" s="297">
        <v>46113</v>
      </c>
      <c r="T16" s="297">
        <v>46326</v>
      </c>
      <c r="U16" s="296"/>
      <c r="V16" s="296"/>
      <c r="W16" s="296"/>
      <c r="X16" s="296"/>
      <c r="Y16" s="296"/>
      <c r="Z16" s="296"/>
      <c r="AA16" s="260"/>
      <c r="AB16" s="260"/>
      <c r="AF16" s="36" t="s">
        <v>302</v>
      </c>
      <c r="AG16" s="36" t="s">
        <v>71</v>
      </c>
      <c r="AH16" s="36" t="s">
        <v>73</v>
      </c>
      <c r="AJ16" s="257" t="s">
        <v>343</v>
      </c>
      <c r="AK16" s="33"/>
      <c r="AL16" s="33"/>
      <c r="AM16" s="33"/>
      <c r="AN16" s="33"/>
      <c r="AO16" s="43"/>
      <c r="AP16" s="49"/>
      <c r="AQ16" s="43"/>
      <c r="AR16" s="50"/>
      <c r="AS16" s="50"/>
      <c r="AT16" s="50"/>
      <c r="AU16" s="50"/>
      <c r="AV16" s="50"/>
      <c r="AW16" s="43"/>
      <c r="AX16" s="43"/>
    </row>
    <row r="17" spans="1:50" ht="93" customHeight="1" x14ac:dyDescent="0.25">
      <c r="A17" s="258" t="str">
        <f>'2 CONTEXTO E IDENTIFICACIÓN'!A17</f>
        <v>R8 GESTIÓN CONTRACTUAL</v>
      </c>
      <c r="B17" s="259" t="str">
        <f>+'2 CONTEXTO E IDENTIFICACIÓN'!J17</f>
        <v>Posibilidad de pérdida reputacional por recibir o solicitar cualquier dádiva para adjudicar o celebrar un contrato a causa de ínteres particular</v>
      </c>
      <c r="C17" s="295">
        <f>+'3 PROBABIL E IMPACTO INHERENTE'!E17</f>
        <v>0.6</v>
      </c>
      <c r="D17" s="295">
        <f>+'3 PROBABIL E IMPACTO INHERENTE'!M17</f>
        <v>1</v>
      </c>
      <c r="E17" s="68" t="str">
        <f>+'4 MAPA CALOR INHERENTE'!C17</f>
        <v>Media</v>
      </c>
      <c r="F17" s="68" t="str">
        <f>+'4 MAPA CALOR INHERENTE'!D17</f>
        <v>Catastrófico</v>
      </c>
      <c r="G17" s="259" t="str">
        <f>+'4 MAPA CALOR INHERENTE'!E17</f>
        <v>Extremo</v>
      </c>
      <c r="H17" s="290">
        <f>+'5 VALORACIÓN DEL CONTROL'!T57</f>
        <v>0.12</v>
      </c>
      <c r="I17" s="44">
        <f>+'5 VALORACIÓN DEL CONTROL'!U57</f>
        <v>1</v>
      </c>
      <c r="J17" s="68" t="str">
        <f t="shared" si="3"/>
        <v>Muy Baja</v>
      </c>
      <c r="K17" s="68" t="str">
        <f t="shared" si="4"/>
        <v>Catastrófico</v>
      </c>
      <c r="L17" s="259" t="str">
        <f t="shared" si="5"/>
        <v>Extremo</v>
      </c>
      <c r="M17" s="259" t="str">
        <f t="shared" si="0"/>
        <v>Requiere Plan de Acción</v>
      </c>
      <c r="N17" s="259" t="str">
        <f t="shared" si="1"/>
        <v>Reducir_mitigar_Transferir_Evitar</v>
      </c>
      <c r="O17" s="296" t="s">
        <v>163</v>
      </c>
      <c r="P17" s="259" t="str">
        <f t="shared" si="2"/>
        <v>Evitar</v>
      </c>
      <c r="Q17" s="296" t="s">
        <v>487</v>
      </c>
      <c r="R17" s="296" t="s">
        <v>429</v>
      </c>
      <c r="S17" s="297">
        <v>46113</v>
      </c>
      <c r="T17" s="297">
        <v>46387</v>
      </c>
      <c r="U17" s="296"/>
      <c r="V17" s="296"/>
      <c r="W17" s="296"/>
      <c r="X17" s="296"/>
      <c r="Y17" s="296"/>
      <c r="Z17" s="296"/>
      <c r="AA17" s="260"/>
      <c r="AB17" s="260"/>
      <c r="AF17" s="60" t="s">
        <v>300</v>
      </c>
      <c r="AG17" s="257" t="s">
        <v>343</v>
      </c>
      <c r="AH17" s="257" t="s">
        <v>344</v>
      </c>
      <c r="AI17" s="33"/>
      <c r="AJ17" s="128" t="s">
        <v>342</v>
      </c>
      <c r="AM17" s="33"/>
      <c r="AN17" s="33"/>
      <c r="AO17" s="43"/>
      <c r="AP17" s="43"/>
      <c r="AQ17" s="43"/>
      <c r="AR17" s="47"/>
      <c r="AS17" s="47"/>
      <c r="AT17" s="47"/>
      <c r="AU17" s="47"/>
      <c r="AV17" s="47"/>
      <c r="AW17" s="43"/>
      <c r="AX17" s="43"/>
    </row>
    <row r="18" spans="1:50" ht="93" customHeight="1" x14ac:dyDescent="0.25">
      <c r="A18" s="258" t="str">
        <f>'2 CONTEXTO E IDENTIFICACIÓN'!A18</f>
        <v>R9 GESTIÓN CONTRACTUAL</v>
      </c>
      <c r="B18" s="259" t="str">
        <f>+'2 CONTEXTO E IDENTIFICACIÓN'!J18</f>
        <v>Posibilidad de afectación económica y reputacional por deficiencias en los procedimientos internos que no permiten adelantar oportunamente los procesos de contratación a causa de falta de planeación</v>
      </c>
      <c r="C18" s="295">
        <f>+'3 PROBABIL E IMPACTO INHERENTE'!E18</f>
        <v>0.6</v>
      </c>
      <c r="D18" s="295">
        <f>+'3 PROBABIL E IMPACTO INHERENTE'!M18</f>
        <v>1</v>
      </c>
      <c r="E18" s="68" t="str">
        <f>+'4 MAPA CALOR INHERENTE'!C18</f>
        <v>Media</v>
      </c>
      <c r="F18" s="68" t="str">
        <f>+'4 MAPA CALOR INHERENTE'!D18</f>
        <v>Catastrófico</v>
      </c>
      <c r="G18" s="259" t="str">
        <f>+'4 MAPA CALOR INHERENTE'!E18</f>
        <v>Extremo</v>
      </c>
      <c r="H18" s="290">
        <f>+'5 VALORACIÓN DEL CONTROL'!T63</f>
        <v>0.12</v>
      </c>
      <c r="I18" s="44">
        <f>+'5 VALORACIÓN DEL CONTROL'!U63</f>
        <v>1</v>
      </c>
      <c r="J18" s="68" t="str">
        <f t="shared" si="3"/>
        <v>Muy Baja</v>
      </c>
      <c r="K18" s="68" t="str">
        <f t="shared" si="4"/>
        <v>Catastrófico</v>
      </c>
      <c r="L18" s="259" t="str">
        <f t="shared" si="5"/>
        <v>Extremo</v>
      </c>
      <c r="M18" s="259" t="str">
        <f t="shared" si="0"/>
        <v>Requiere Plan de Acción</v>
      </c>
      <c r="N18" s="259" t="str">
        <f t="shared" si="1"/>
        <v>Reducir_mitigar_Transferir_Evitar</v>
      </c>
      <c r="O18" s="296" t="s">
        <v>342</v>
      </c>
      <c r="P18" s="259" t="str">
        <f t="shared" si="2"/>
        <v>Reducir_Mitigar</v>
      </c>
      <c r="Q18" s="296" t="s">
        <v>435</v>
      </c>
      <c r="R18" s="296" t="s">
        <v>429</v>
      </c>
      <c r="S18" s="297">
        <v>46113</v>
      </c>
      <c r="T18" s="297">
        <v>46203</v>
      </c>
      <c r="U18" s="296"/>
      <c r="V18" s="296"/>
      <c r="W18" s="296"/>
      <c r="X18" s="296"/>
      <c r="Y18" s="296"/>
      <c r="Z18" s="296"/>
      <c r="AA18" s="260"/>
      <c r="AB18" s="260"/>
      <c r="AF18" s="45" t="s">
        <v>299</v>
      </c>
      <c r="AG18" s="257" t="s">
        <v>343</v>
      </c>
      <c r="AH18" s="257" t="s">
        <v>344</v>
      </c>
      <c r="AI18" s="33"/>
      <c r="AJ18" s="128" t="s">
        <v>345</v>
      </c>
      <c r="AK18" s="33"/>
      <c r="AL18" s="33"/>
      <c r="AM18" s="33"/>
      <c r="AN18" s="33"/>
      <c r="AO18" s="43"/>
      <c r="AP18" s="43"/>
      <c r="AQ18" s="43"/>
      <c r="AR18" s="47"/>
      <c r="AS18" s="47"/>
      <c r="AT18" s="47"/>
      <c r="AU18" s="47"/>
      <c r="AV18" s="47"/>
      <c r="AW18" s="43"/>
      <c r="AX18" s="43"/>
    </row>
    <row r="19" spans="1:50" ht="93" customHeight="1" x14ac:dyDescent="0.25">
      <c r="A19" s="258" t="str">
        <f>'2 CONTEXTO E IDENTIFICACIÓN'!A19</f>
        <v>R10 GESTIÓN DOCUMENTAL Y ATENCIÓN AL CIUDADANO</v>
      </c>
      <c r="B19" s="259" t="str">
        <f>+'2 CONTEXTO E IDENTIFICACIÓN'!J19</f>
        <v>Posibilidad de afectación económica y reputacional porAlteración de la información contenida en Tipos Documentales de Unidades Documentales que reposan en Archivo Central a causa de Desconocimiento en el diligenciamiento adeciado de tipolgías documentales.</v>
      </c>
      <c r="C19" s="295">
        <f>+'3 PROBABIL E IMPACTO INHERENTE'!E19</f>
        <v>0.6</v>
      </c>
      <c r="D19" s="295">
        <f>+'3 PROBABIL E IMPACTO INHERENTE'!M19</f>
        <v>0.2</v>
      </c>
      <c r="E19" s="68" t="str">
        <f>+'4 MAPA CALOR INHERENTE'!C19</f>
        <v>Media</v>
      </c>
      <c r="F19" s="68" t="str">
        <f>+'4 MAPA CALOR INHERENTE'!D19</f>
        <v>Leve</v>
      </c>
      <c r="G19" s="259" t="str">
        <f>+'4 MAPA CALOR INHERENTE'!E19</f>
        <v>Moderado</v>
      </c>
      <c r="H19" s="290">
        <f>+'5 VALORACIÓN DEL CONTROL'!T69</f>
        <v>0.12</v>
      </c>
      <c r="I19" s="44">
        <f>+'5 VALORACIÓN DEL CONTROL'!U69</f>
        <v>0.2</v>
      </c>
      <c r="J19" s="68" t="str">
        <f t="shared" si="3"/>
        <v>Muy Baja</v>
      </c>
      <c r="K19" s="68" t="str">
        <f t="shared" si="4"/>
        <v>Leve</v>
      </c>
      <c r="L19" s="259" t="str">
        <f t="shared" si="5"/>
        <v>Bajo</v>
      </c>
      <c r="M19" s="259" t="str">
        <f t="shared" si="0"/>
        <v>No requiere Plan de Acción</v>
      </c>
      <c r="N19" s="259" t="str">
        <f t="shared" si="1"/>
        <v>Aceptar</v>
      </c>
      <c r="O19" s="296" t="s">
        <v>342</v>
      </c>
      <c r="P19" s="259" t="str">
        <f t="shared" si="2"/>
        <v>Aceptar</v>
      </c>
      <c r="Q19" s="296" t="s">
        <v>489</v>
      </c>
      <c r="R19" s="296" t="s">
        <v>429</v>
      </c>
      <c r="S19" s="297">
        <v>46113</v>
      </c>
      <c r="T19" s="297">
        <v>46387</v>
      </c>
      <c r="U19" s="296"/>
      <c r="V19" s="296"/>
      <c r="W19" s="296"/>
      <c r="X19" s="296"/>
      <c r="Y19" s="296"/>
      <c r="Z19" s="296"/>
      <c r="AA19" s="260"/>
      <c r="AB19" s="260"/>
      <c r="AE19" s="61"/>
      <c r="AF19" s="48" t="s">
        <v>281</v>
      </c>
      <c r="AG19" s="257" t="s">
        <v>343</v>
      </c>
      <c r="AH19" s="257" t="s">
        <v>344</v>
      </c>
      <c r="AI19" s="61"/>
      <c r="AJ19" s="128" t="s">
        <v>163</v>
      </c>
      <c r="AK19" s="61"/>
      <c r="AL19" s="61"/>
      <c r="AM19" s="61"/>
      <c r="AN19" s="61"/>
      <c r="AO19" s="43"/>
      <c r="AP19" s="43"/>
      <c r="AQ19" s="62"/>
      <c r="AR19" s="62"/>
      <c r="AS19" s="62"/>
      <c r="AT19" s="62"/>
      <c r="AU19" s="62"/>
      <c r="AV19" s="62"/>
      <c r="AW19" s="43"/>
      <c r="AX19" s="43"/>
    </row>
    <row r="20" spans="1:50" ht="93" customHeight="1" x14ac:dyDescent="0.25">
      <c r="A20" s="258" t="str">
        <f>'2 CONTEXTO E IDENTIFICACIÓN'!A20</f>
        <v>R11 RELACIONAMIENTO INSTITUCIONAL</v>
      </c>
      <c r="B20" s="259" t="str">
        <f>+'2 CONTEXTO E IDENTIFICACIÓN'!J20</f>
        <v>Posibilidad de pérdida reputacional por uso indebido de los canales oficiales de comunicación a causa de intereses personales o políticos</v>
      </c>
      <c r="C20" s="295">
        <f>+'3 PROBABIL E IMPACTO INHERENTE'!E20</f>
        <v>0.6</v>
      </c>
      <c r="D20" s="295">
        <f>+'3 PROBABIL E IMPACTO INHERENTE'!M20</f>
        <v>0.6</v>
      </c>
      <c r="E20" s="68" t="str">
        <f>+'4 MAPA CALOR INHERENTE'!C20</f>
        <v>Media</v>
      </c>
      <c r="F20" s="68" t="str">
        <f>+'4 MAPA CALOR INHERENTE'!D20</f>
        <v>Moderado</v>
      </c>
      <c r="G20" s="259" t="str">
        <f>+'4 MAPA CALOR INHERENTE'!E20</f>
        <v>Moderado</v>
      </c>
      <c r="H20" s="290">
        <f>+'5 VALORACIÓN DEL CONTROL'!T75</f>
        <v>0.12</v>
      </c>
      <c r="I20" s="44">
        <f>+'5 VALORACIÓN DEL CONTROL'!U75</f>
        <v>0.6</v>
      </c>
      <c r="J20" s="68" t="str">
        <f t="shared" si="3"/>
        <v>Muy Baja</v>
      </c>
      <c r="K20" s="68" t="str">
        <f t="shared" si="4"/>
        <v>Moderado</v>
      </c>
      <c r="L20" s="259" t="str">
        <f t="shared" si="5"/>
        <v>Moderado</v>
      </c>
      <c r="M20" s="259" t="str">
        <f t="shared" si="0"/>
        <v>Requiere Plan de Acción</v>
      </c>
      <c r="N20" s="259" t="str">
        <f t="shared" si="1"/>
        <v>Reducir_mitigar_Transferir_Evitar</v>
      </c>
      <c r="O20" s="296" t="s">
        <v>342</v>
      </c>
      <c r="P20" s="259" t="str">
        <f t="shared" si="2"/>
        <v>Reducir_Mitigar</v>
      </c>
      <c r="Q20" s="296" t="s">
        <v>488</v>
      </c>
      <c r="R20" s="296" t="s">
        <v>448</v>
      </c>
      <c r="S20" s="297">
        <v>46113</v>
      </c>
      <c r="T20" s="297">
        <v>46203</v>
      </c>
      <c r="U20" s="296"/>
      <c r="V20" s="296"/>
      <c r="W20" s="296"/>
      <c r="X20" s="296"/>
      <c r="Y20" s="296"/>
      <c r="Z20" s="296"/>
      <c r="AA20" s="260"/>
      <c r="AB20" s="260"/>
      <c r="AE20" s="61"/>
      <c r="AF20" s="52" t="s">
        <v>301</v>
      </c>
      <c r="AG20" s="257" t="s">
        <v>160</v>
      </c>
      <c r="AH20" s="257" t="s">
        <v>346</v>
      </c>
      <c r="AM20" s="61"/>
      <c r="AN20" s="61"/>
      <c r="AO20" s="43"/>
      <c r="AP20" s="43"/>
      <c r="AQ20" s="43"/>
      <c r="AR20" s="47"/>
      <c r="AS20" s="47"/>
      <c r="AT20" s="47"/>
      <c r="AU20" s="47"/>
      <c r="AV20" s="47"/>
      <c r="AW20" s="43"/>
      <c r="AX20" s="43"/>
    </row>
    <row r="21" spans="1:50" ht="93" customHeight="1" x14ac:dyDescent="0.25">
      <c r="A21" s="258" t="str">
        <f>'2 CONTEXTO E IDENTIFICACIÓN'!A21</f>
        <v>R12 RELACIONAMIENTO INSTITUCIONAL</v>
      </c>
      <c r="B21" s="259" t="str">
        <f>+'2 CONTEXTO E IDENTIFICACIÓN'!J21</f>
        <v>Posibilidad de afectación reputacional porla difusión de información inexacta o errónea a causa de  a datos desactualizados y/o que no fueron verificados</v>
      </c>
      <c r="C21" s="295">
        <f>+'3 PROBABIL E IMPACTO INHERENTE'!E21</f>
        <v>0.6</v>
      </c>
      <c r="D21" s="295">
        <f>+'3 PROBABIL E IMPACTO INHERENTE'!M21</f>
        <v>0.6</v>
      </c>
      <c r="E21" s="68" t="str">
        <f>+'4 MAPA CALOR INHERENTE'!C21</f>
        <v>Media</v>
      </c>
      <c r="F21" s="68" t="str">
        <f>+'4 MAPA CALOR INHERENTE'!D21</f>
        <v>Moderado</v>
      </c>
      <c r="G21" s="259" t="str">
        <f>+'4 MAPA CALOR INHERENTE'!E21</f>
        <v>Moderado</v>
      </c>
      <c r="H21" s="290">
        <f>+'5 VALORACIÓN DEL CONTROL'!T81</f>
        <v>0.12</v>
      </c>
      <c r="I21" s="44">
        <f>+'5 VALORACIÓN DEL CONTROL'!U81</f>
        <v>0.6</v>
      </c>
      <c r="J21" s="68" t="str">
        <f t="shared" si="3"/>
        <v>Muy Baja</v>
      </c>
      <c r="K21" s="68" t="str">
        <f t="shared" si="4"/>
        <v>Moderado</v>
      </c>
      <c r="L21" s="259" t="str">
        <f t="shared" si="5"/>
        <v>Moderado</v>
      </c>
      <c r="M21" s="259" t="str">
        <f t="shared" si="0"/>
        <v>Requiere Plan de Acción</v>
      </c>
      <c r="N21" s="259" t="str">
        <f t="shared" si="1"/>
        <v>Reducir_mitigar_Transferir_Evitar</v>
      </c>
      <c r="O21" s="296" t="s">
        <v>342</v>
      </c>
      <c r="P21" s="259" t="str">
        <f t="shared" si="2"/>
        <v>Reducir_Mitigar</v>
      </c>
      <c r="Q21" s="296" t="s">
        <v>453</v>
      </c>
      <c r="R21" s="296" t="s">
        <v>448</v>
      </c>
      <c r="S21" s="297">
        <v>46113</v>
      </c>
      <c r="T21" s="297">
        <v>46387</v>
      </c>
      <c r="U21" s="296"/>
      <c r="V21" s="296"/>
      <c r="W21" s="296"/>
      <c r="X21" s="296"/>
      <c r="Y21" s="296"/>
      <c r="Z21" s="296"/>
      <c r="AA21" s="260"/>
      <c r="AB21" s="260"/>
      <c r="AC21" s="63"/>
      <c r="AD21" s="63"/>
      <c r="AE21" s="61"/>
      <c r="AF21" s="102"/>
      <c r="AM21" s="61"/>
      <c r="AN21" s="61"/>
      <c r="AO21" s="43"/>
      <c r="AP21" s="43"/>
      <c r="AQ21" s="43"/>
      <c r="AR21" s="47"/>
      <c r="AS21" s="47"/>
      <c r="AT21" s="47"/>
      <c r="AU21" s="47"/>
      <c r="AV21" s="47"/>
      <c r="AW21" s="43"/>
      <c r="AX21" s="43"/>
    </row>
    <row r="22" spans="1:50" ht="93" customHeight="1" x14ac:dyDescent="0.25">
      <c r="A22" s="258" t="str">
        <f>'2 CONTEXTO E IDENTIFICACIÓN'!A22</f>
        <v xml:space="preserve">R13 RELACIONAMIENTO INSTITUCIONAL </v>
      </c>
      <c r="B22" s="259" t="str">
        <f>+'2 CONTEXTO E IDENTIFICACIÓN'!J22</f>
        <v>Posibilidad de afectación reputacional porpérdida reputacional por el hackeo de las redes sociales y portal web oficial de la entidad a causa de al acceso de los controles de credenciales por parte de usuarios no autorizados</v>
      </c>
      <c r="C22" s="295">
        <f>+'3 PROBABIL E IMPACTO INHERENTE'!E22</f>
        <v>0.6</v>
      </c>
      <c r="D22" s="295">
        <f>+'3 PROBABIL E IMPACTO INHERENTE'!M22</f>
        <v>0.6</v>
      </c>
      <c r="E22" s="68" t="str">
        <f>+'4 MAPA CALOR INHERENTE'!C22</f>
        <v>Media</v>
      </c>
      <c r="F22" s="68" t="str">
        <f>+'4 MAPA CALOR INHERENTE'!D22</f>
        <v>Moderado</v>
      </c>
      <c r="G22" s="259" t="str">
        <f>+'4 MAPA CALOR INHERENTE'!E22</f>
        <v>Moderado</v>
      </c>
      <c r="H22" s="290">
        <f>+'5 VALORACIÓN DEL CONTROL'!T87</f>
        <v>0.12</v>
      </c>
      <c r="I22" s="44">
        <f>+'5 VALORACIÓN DEL CONTROL'!U87</f>
        <v>0.6</v>
      </c>
      <c r="J22" s="68" t="str">
        <f t="shared" si="3"/>
        <v>Muy Baja</v>
      </c>
      <c r="K22" s="68" t="str">
        <f t="shared" si="4"/>
        <v>Moderado</v>
      </c>
      <c r="L22" s="259" t="str">
        <f t="shared" si="5"/>
        <v>Moderado</v>
      </c>
      <c r="M22" s="259" t="str">
        <f t="shared" si="0"/>
        <v>Requiere Plan de Acción</v>
      </c>
      <c r="N22" s="259" t="str">
        <f t="shared" si="1"/>
        <v>Reducir_mitigar_Transferir_Evitar</v>
      </c>
      <c r="O22" s="296" t="s">
        <v>342</v>
      </c>
      <c r="P22" s="259" t="str">
        <f t="shared" si="2"/>
        <v>Reducir_Mitigar</v>
      </c>
      <c r="Q22" s="296" t="s">
        <v>457</v>
      </c>
      <c r="R22" s="296" t="s">
        <v>448</v>
      </c>
      <c r="S22" s="297">
        <v>46113</v>
      </c>
      <c r="T22" s="297">
        <v>46203</v>
      </c>
      <c r="U22" s="296"/>
      <c r="V22" s="296"/>
      <c r="W22" s="296"/>
      <c r="X22" s="296"/>
      <c r="Y22" s="296"/>
      <c r="Z22" s="296"/>
      <c r="AA22" s="260"/>
      <c r="AB22" s="260"/>
      <c r="AC22" s="63"/>
      <c r="AD22" s="63"/>
      <c r="AE22" s="64"/>
      <c r="AM22" s="61"/>
      <c r="AN22" s="61"/>
      <c r="AO22" s="43"/>
      <c r="AP22" s="59"/>
      <c r="AQ22" s="59"/>
      <c r="AR22" s="59"/>
      <c r="AS22" s="59"/>
      <c r="AT22" s="59"/>
      <c r="AU22" s="59"/>
      <c r="AV22" s="47"/>
      <c r="AW22" s="43"/>
      <c r="AX22" s="43"/>
    </row>
    <row r="23" spans="1:50" ht="93" customHeight="1" x14ac:dyDescent="0.25">
      <c r="A23" s="258" t="str">
        <f>'2 CONTEXTO E IDENTIFICACIÓN'!A23</f>
        <v>R14 DIRECCIONAMIENTO ESTRATEGICO</v>
      </c>
      <c r="B23" s="259" t="str">
        <f>+'2 CONTEXTO E IDENTIFICACIÓN'!J23</f>
        <v>Posibilidad de afectación económica y reputacional por la inoportunidad en la presentación de los informes a causa de  la falta de aplicación de los procedimientos</v>
      </c>
      <c r="C23" s="295">
        <f>+'3 PROBABIL E IMPACTO INHERENTE'!E23</f>
        <v>0.4</v>
      </c>
      <c r="D23" s="295">
        <f>+'3 PROBABIL E IMPACTO INHERENTE'!M23</f>
        <v>0.4</v>
      </c>
      <c r="E23" s="68" t="str">
        <f>+'4 MAPA CALOR INHERENTE'!C23</f>
        <v>Baja</v>
      </c>
      <c r="F23" s="68" t="str">
        <f>+'4 MAPA CALOR INHERENTE'!D23</f>
        <v>Menor</v>
      </c>
      <c r="G23" s="259" t="str">
        <f>+'4 MAPA CALOR INHERENTE'!E23</f>
        <v>Moderado</v>
      </c>
      <c r="H23" s="290">
        <f>+'5 VALORACIÓN DEL CONTROL'!T93</f>
        <v>0.12</v>
      </c>
      <c r="I23" s="44">
        <f>+'5 VALORACIÓN DEL CONTROL'!U93</f>
        <v>0.4</v>
      </c>
      <c r="J23" s="68" t="str">
        <f t="shared" si="3"/>
        <v>Muy Baja</v>
      </c>
      <c r="K23" s="68" t="str">
        <f>+IF(I23=0,"",IF(I23&lt;=$AF$8,$AF$9,IF(I23&lt;=$AG$8,$AG$9,IF(I23&lt;=$AH$8,$AH$9,IF(I23&lt;=$AI$8,$AI$9,IF(I23&lt;=$AJ$8,$AJ$9,""))))))</f>
        <v>Menor</v>
      </c>
      <c r="L23" s="259" t="str">
        <f t="shared" si="5"/>
        <v>Bajo</v>
      </c>
      <c r="M23" s="259" t="str">
        <f t="shared" si="0"/>
        <v>No requiere Plan de Acción</v>
      </c>
      <c r="N23" s="259" t="str">
        <f t="shared" si="1"/>
        <v>Aceptar</v>
      </c>
      <c r="O23" s="296" t="s">
        <v>342</v>
      </c>
      <c r="P23" s="259" t="str">
        <f t="shared" si="2"/>
        <v>Aceptar</v>
      </c>
      <c r="Q23" s="296" t="s">
        <v>462</v>
      </c>
      <c r="R23" s="296" t="s">
        <v>502</v>
      </c>
      <c r="S23" s="297" t="s">
        <v>463</v>
      </c>
      <c r="T23" s="297">
        <v>46387</v>
      </c>
      <c r="U23" s="296"/>
      <c r="V23" s="296"/>
      <c r="W23" s="296"/>
      <c r="X23" s="296"/>
      <c r="Y23" s="296"/>
      <c r="Z23" s="296"/>
      <c r="AA23" s="260"/>
      <c r="AB23" s="260"/>
      <c r="AC23" s="63"/>
      <c r="AD23" s="63"/>
      <c r="AO23" s="43"/>
      <c r="AP23" s="65"/>
      <c r="AQ23" s="65"/>
      <c r="AR23" s="65"/>
      <c r="AS23" s="65"/>
      <c r="AT23" s="65"/>
      <c r="AU23" s="65"/>
      <c r="AV23" s="47"/>
      <c r="AW23" s="43"/>
      <c r="AX23" s="43"/>
    </row>
    <row r="24" spans="1:50" ht="93" customHeight="1" x14ac:dyDescent="0.25">
      <c r="A24" s="258" t="str">
        <f>'2 CONTEXTO E IDENTIFICACIÓN'!A24</f>
        <v>R15 DIRECCIONAMIENTO ESTRATEGICO</v>
      </c>
      <c r="B24" s="259" t="str">
        <f>+'2 CONTEXTO E IDENTIFICACIÓN'!J24</f>
        <v>Posibilidad de afectación económica y reputacional por no cumplir el objetivo de la estrategia de Rendición de Cuentas  a causa de debido a la poca participación</v>
      </c>
      <c r="C24" s="295">
        <f>+'3 PROBABIL E IMPACTO INHERENTE'!E24</f>
        <v>0.2</v>
      </c>
      <c r="D24" s="295">
        <f>+'3 PROBABIL E IMPACTO INHERENTE'!M24</f>
        <v>0.2</v>
      </c>
      <c r="E24" s="68" t="str">
        <f>+'4 MAPA CALOR INHERENTE'!C24</f>
        <v>Muy Baja</v>
      </c>
      <c r="F24" s="68" t="str">
        <f>+'4 MAPA CALOR INHERENTE'!D24</f>
        <v>Leve</v>
      </c>
      <c r="G24" s="259" t="str">
        <f>+'4 MAPA CALOR INHERENTE'!E24</f>
        <v>Bajo</v>
      </c>
      <c r="H24" s="290">
        <f>+'5 VALORACIÓN DEL CONTROL'!T99</f>
        <v>0.12</v>
      </c>
      <c r="I24" s="44">
        <f>+'5 VALORACIÓN DEL CONTROL'!U99</f>
        <v>0.2</v>
      </c>
      <c r="J24" s="68" t="str">
        <f t="shared" si="3"/>
        <v>Muy Baja</v>
      </c>
      <c r="K24" s="68" t="s">
        <v>277</v>
      </c>
      <c r="L24" s="259" t="str">
        <f t="shared" si="5"/>
        <v>Bajo</v>
      </c>
      <c r="M24" s="259" t="str">
        <f t="shared" si="0"/>
        <v>No requiere Plan de Acción</v>
      </c>
      <c r="N24" s="259" t="str">
        <f t="shared" si="1"/>
        <v>Aceptar</v>
      </c>
      <c r="O24" s="296" t="s">
        <v>342</v>
      </c>
      <c r="P24" s="259" t="str">
        <f t="shared" si="2"/>
        <v>Aceptar</v>
      </c>
      <c r="Q24" s="296" t="s">
        <v>467</v>
      </c>
      <c r="R24" s="296" t="s">
        <v>502</v>
      </c>
      <c r="S24" s="297" t="s">
        <v>468</v>
      </c>
      <c r="T24" s="297">
        <v>46387</v>
      </c>
      <c r="U24" s="296"/>
      <c r="V24" s="296"/>
      <c r="W24" s="296"/>
      <c r="X24" s="296"/>
      <c r="Y24" s="296"/>
      <c r="Z24" s="296"/>
      <c r="AA24" s="260"/>
      <c r="AB24" s="260"/>
      <c r="AC24" s="63"/>
      <c r="AD24" s="63"/>
      <c r="AO24" s="43"/>
      <c r="AP24" s="59"/>
      <c r="AQ24" s="59"/>
      <c r="AR24" s="59"/>
      <c r="AS24" s="59"/>
      <c r="AT24" s="59"/>
      <c r="AU24" s="59"/>
      <c r="AV24" s="47"/>
      <c r="AW24" s="43"/>
      <c r="AX24" s="43"/>
    </row>
    <row r="25" spans="1:50" ht="132" customHeight="1" x14ac:dyDescent="0.25">
      <c r="A25" s="258" t="str">
        <f>'2 CONTEXTO E IDENTIFICACIÓN'!A25</f>
        <v>R16 CONTROL Y MEJORAMIENTO CONTINUO</v>
      </c>
      <c r="B25" s="259" t="str">
        <f>+'2 CONTEXTO E IDENTIFICACIÓN'!J25</f>
        <v>Posibilidad de afectación reputacional por por informes de auditoria que no revelan la situación real de los procesos a causa de debilidades en la independencia, metodología y cultura de control, que generan informes incompletos o sesgados</v>
      </c>
      <c r="C25" s="295">
        <f>+'3 PROBABIL E IMPACTO INHERENTE'!E25</f>
        <v>0.4</v>
      </c>
      <c r="D25" s="295">
        <f>+'3 PROBABIL E IMPACTO INHERENTE'!M25</f>
        <v>0.6</v>
      </c>
      <c r="E25" s="68" t="str">
        <f>+'4 MAPA CALOR INHERENTE'!C25</f>
        <v>Baja</v>
      </c>
      <c r="F25" s="68" t="str">
        <f>+'4 MAPA CALOR INHERENTE'!D25</f>
        <v>Moderado</v>
      </c>
      <c r="G25" s="259" t="str">
        <f>+'4 MAPA CALOR INHERENTE'!E25</f>
        <v>Moderado</v>
      </c>
      <c r="H25" s="290">
        <f>+'5 VALORACIÓN DEL CONTROL'!T105</f>
        <v>0.12</v>
      </c>
      <c r="I25" s="44">
        <f>+'5 VALORACIÓN DEL CONTROL'!U105</f>
        <v>0.6</v>
      </c>
      <c r="J25" s="68" t="str">
        <f t="shared" si="3"/>
        <v>Muy Baja</v>
      </c>
      <c r="K25" s="68" t="s">
        <v>277</v>
      </c>
      <c r="L25" s="259" t="str">
        <f t="shared" si="5"/>
        <v>Bajo</v>
      </c>
      <c r="M25" s="259" t="str">
        <f t="shared" si="0"/>
        <v>No requiere Plan de Acción</v>
      </c>
      <c r="N25" s="259" t="str">
        <f t="shared" si="1"/>
        <v>Aceptar</v>
      </c>
      <c r="O25" s="296" t="s">
        <v>342</v>
      </c>
      <c r="P25" s="259" t="str">
        <f t="shared" si="2"/>
        <v>Aceptar</v>
      </c>
      <c r="Q25" s="296" t="s">
        <v>474</v>
      </c>
      <c r="R25" s="296" t="s">
        <v>503</v>
      </c>
      <c r="S25" s="297" t="s">
        <v>475</v>
      </c>
      <c r="T25" s="297">
        <v>46234</v>
      </c>
      <c r="U25" s="296"/>
      <c r="V25" s="296"/>
      <c r="W25" s="296"/>
      <c r="X25" s="296"/>
      <c r="Y25" s="296"/>
      <c r="Z25" s="296"/>
      <c r="AA25" s="260"/>
      <c r="AB25" s="260"/>
      <c r="AO25" s="43"/>
      <c r="AP25" s="59"/>
      <c r="AQ25" s="59"/>
      <c r="AR25" s="59"/>
      <c r="AS25" s="59"/>
      <c r="AT25" s="59"/>
      <c r="AU25" s="59"/>
      <c r="AV25" s="47"/>
      <c r="AW25" s="43"/>
      <c r="AX25" s="43"/>
    </row>
    <row r="26" spans="1:50" ht="93" customHeight="1" x14ac:dyDescent="0.35">
      <c r="A26" s="258" t="str">
        <f>'2 CONTEXTO E IDENTIFICACIÓN'!A26</f>
        <v>R17 GESTIÓN DE PROYECTOS REGIONALES</v>
      </c>
      <c r="B26" s="259" t="str">
        <f>+'2 CONTEXTO E IDENTIFICACIÓN'!J26</f>
        <v xml:space="preserve">Posibilidad de afectación económica y reputacional por la no ejecución de un proyecto misional  a causa de la afectación social y orden publico </v>
      </c>
      <c r="C26" s="295">
        <f>+'3 PROBABIL E IMPACTO INHERENTE'!E26</f>
        <v>0.4</v>
      </c>
      <c r="D26" s="295">
        <f>+'3 PROBABIL E IMPACTO INHERENTE'!M26</f>
        <v>0.6</v>
      </c>
      <c r="E26" s="68" t="str">
        <f>+'4 MAPA CALOR INHERENTE'!C26</f>
        <v>Baja</v>
      </c>
      <c r="F26" s="68" t="str">
        <f>+'4 MAPA CALOR INHERENTE'!D26</f>
        <v>Moderado</v>
      </c>
      <c r="G26" s="259" t="str">
        <f>+'4 MAPA CALOR INHERENTE'!E26</f>
        <v>Moderado</v>
      </c>
      <c r="H26" s="290">
        <f>+'5 VALORACIÓN DEL CONTROL'!T111</f>
        <v>0.12</v>
      </c>
      <c r="I26" s="44">
        <f>+'5 VALORACIÓN DEL CONTROL'!U111</f>
        <v>0.6</v>
      </c>
      <c r="J26" s="68" t="str">
        <f t="shared" si="3"/>
        <v>Muy Baja</v>
      </c>
      <c r="K26" s="68" t="str">
        <f t="shared" si="4"/>
        <v>Moderado</v>
      </c>
      <c r="L26" s="259" t="str">
        <f t="shared" si="5"/>
        <v>Moderado</v>
      </c>
      <c r="M26" s="259" t="str">
        <f t="shared" si="0"/>
        <v>Requiere Plan de Acción</v>
      </c>
      <c r="N26" s="259" t="str">
        <f t="shared" si="1"/>
        <v>Reducir_mitigar_Transferir_Evitar</v>
      </c>
      <c r="O26" s="296" t="s">
        <v>342</v>
      </c>
      <c r="P26" s="259" t="str">
        <f t="shared" si="2"/>
        <v>Reducir_Mitigar</v>
      </c>
      <c r="Q26" s="296" t="s">
        <v>493</v>
      </c>
      <c r="R26" s="296" t="s">
        <v>494</v>
      </c>
      <c r="S26" s="297">
        <v>46157</v>
      </c>
      <c r="T26" s="297">
        <v>46295</v>
      </c>
      <c r="U26" s="296"/>
      <c r="V26" s="296"/>
      <c r="W26" s="296"/>
      <c r="X26" s="296"/>
      <c r="Y26" s="296"/>
      <c r="Z26" s="296"/>
      <c r="AA26" s="260"/>
      <c r="AB26" s="260"/>
    </row>
    <row r="27" spans="1:50" ht="93" customHeight="1" x14ac:dyDescent="0.35">
      <c r="A27" s="258" t="str">
        <f>'2 CONTEXTO E IDENTIFICACIÓN'!A27</f>
        <v>R18 GESTIÓN DE PROYECTOS REGIONALES</v>
      </c>
      <c r="B27" s="259" t="str">
        <f>+'2 CONTEXTO E IDENTIFICACIÓN'!J27</f>
        <v>Posibilidad de afectación económica y reputacional por el favorecimiento a  terceros, ajenos a la población objetivo identificada en los proyectos de inversión, que gestiona la entidad a causa de  a la deficiencia en la identificación de beneficiarios</v>
      </c>
      <c r="C27" s="295">
        <f>+'3 PROBABIL E IMPACTO INHERENTE'!E27</f>
        <v>0.4</v>
      </c>
      <c r="D27" s="295">
        <f>+'3 PROBABIL E IMPACTO INHERENTE'!M27</f>
        <v>0.6</v>
      </c>
      <c r="E27" s="68" t="str">
        <f>+'4 MAPA CALOR INHERENTE'!C27</f>
        <v>Baja</v>
      </c>
      <c r="F27" s="68" t="str">
        <f>+'4 MAPA CALOR INHERENTE'!D27</f>
        <v>Moderado</v>
      </c>
      <c r="G27" s="259" t="str">
        <f>+'4 MAPA CALOR INHERENTE'!E27</f>
        <v>Moderado</v>
      </c>
      <c r="H27" s="290">
        <f>+'5 VALORACIÓN DEL CONTROL'!T117</f>
        <v>0.12</v>
      </c>
      <c r="I27" s="44">
        <f>+'5 VALORACIÓN DEL CONTROL'!U117</f>
        <v>0.4</v>
      </c>
      <c r="J27" s="68" t="str">
        <f t="shared" si="3"/>
        <v>Muy Baja</v>
      </c>
      <c r="K27" s="68" t="str">
        <f t="shared" si="4"/>
        <v>Menor</v>
      </c>
      <c r="L27" s="259" t="str">
        <f t="shared" si="5"/>
        <v>Bajo</v>
      </c>
      <c r="M27" s="259" t="str">
        <f t="shared" si="0"/>
        <v>No requiere Plan de Acción</v>
      </c>
      <c r="N27" s="259" t="str">
        <f t="shared" si="1"/>
        <v>Aceptar</v>
      </c>
      <c r="O27" s="296" t="s">
        <v>342</v>
      </c>
      <c r="P27" s="259" t="str">
        <f t="shared" si="2"/>
        <v>Aceptar</v>
      </c>
      <c r="Q27" s="296" t="s">
        <v>495</v>
      </c>
      <c r="R27" s="296" t="s">
        <v>494</v>
      </c>
      <c r="S27" s="297">
        <v>46157</v>
      </c>
      <c r="T27" s="297">
        <v>46295</v>
      </c>
      <c r="U27" s="296"/>
      <c r="V27" s="296"/>
      <c r="W27" s="296"/>
      <c r="X27" s="296"/>
      <c r="Y27" s="296"/>
      <c r="Z27" s="296"/>
      <c r="AA27" s="260"/>
      <c r="AB27" s="260"/>
    </row>
    <row r="28" spans="1:50" ht="93" customHeight="1" x14ac:dyDescent="0.35">
      <c r="A28" s="258" t="str">
        <f>'2 CONTEXTO E IDENTIFICACIÓN'!A28</f>
        <v>R19 GESTIÓN DE PROYECTOS REGIONALES</v>
      </c>
      <c r="B28" s="259" t="str">
        <f>+'2 CONTEXTO E IDENTIFICACIÓN'!J28</f>
        <v>Posibilidad de afectación económica y reputacional por ineficiencias en la planeación y ejecución de proyectos de los ejes misionales a causa de fallas en la articulación interinstitucional y baja participación comunitaria.</v>
      </c>
      <c r="C28" s="295">
        <f>+'3 PROBABIL E IMPACTO INHERENTE'!E28</f>
        <v>0.4</v>
      </c>
      <c r="D28" s="295">
        <f>+'3 PROBABIL E IMPACTO INHERENTE'!M28</f>
        <v>0.2</v>
      </c>
      <c r="E28" s="68" t="str">
        <f>+'4 MAPA CALOR INHERENTE'!C28</f>
        <v>Baja</v>
      </c>
      <c r="F28" s="68" t="str">
        <f>+'4 MAPA CALOR INHERENTE'!D28</f>
        <v>Leve</v>
      </c>
      <c r="G28" s="259" t="str">
        <f>+'4 MAPA CALOR INHERENTE'!E28</f>
        <v>Bajo</v>
      </c>
      <c r="H28" s="290">
        <f>+'5 VALORACIÓN DEL CONTROL'!T123</f>
        <v>0.2</v>
      </c>
      <c r="I28" s="44">
        <f>+'5 VALORACIÓN DEL CONTROL'!U123</f>
        <v>0.24</v>
      </c>
      <c r="J28" s="68" t="str">
        <f>+IF(H28=0,"",IF(H28&lt;=$AD$14,$AE$14,IF(H28&lt;=$AD$13,$AE$13,IF(H28&lt;=$AD$12,$AE$12,IF(H28&lt;=$AD$11,$AE$11,IF(H28&lt;=$AD$10,$AE$10,""))))))</f>
        <v>Muy Baja</v>
      </c>
      <c r="K28" s="68" t="str">
        <f>+IF(I28=0,"",IF(I28&lt;=$AF$8,$AF$9,IF(I28&lt;=$AG$8,$AG$9,IF(I28&lt;=$AH$8,$AH$9,IF(I28&lt;=$AI$8,$AI$9,IF(I28&lt;=$AJ$8,$AJ$9,""))))))</f>
        <v>Menor</v>
      </c>
      <c r="L28" s="259" t="str">
        <f t="shared" si="5"/>
        <v>Bajo</v>
      </c>
      <c r="M28" s="259" t="str">
        <f t="shared" si="0"/>
        <v>No requiere Plan de Acción</v>
      </c>
      <c r="N28" s="259" t="str">
        <f t="shared" si="1"/>
        <v>Aceptar</v>
      </c>
      <c r="O28" s="296" t="s">
        <v>342</v>
      </c>
      <c r="P28" s="259" t="str">
        <f t="shared" si="2"/>
        <v>Aceptar</v>
      </c>
      <c r="Q28" s="296" t="s">
        <v>497</v>
      </c>
      <c r="R28" s="296" t="s">
        <v>494</v>
      </c>
      <c r="S28" s="297">
        <v>46157</v>
      </c>
      <c r="T28" s="297">
        <v>46295</v>
      </c>
      <c r="U28" s="296"/>
      <c r="V28" s="296"/>
      <c r="W28" s="296"/>
      <c r="X28" s="296"/>
      <c r="Y28" s="296"/>
      <c r="Z28" s="296"/>
      <c r="AA28" s="260"/>
      <c r="AB28" s="260"/>
    </row>
    <row r="29" spans="1:50" ht="93" customHeight="1" x14ac:dyDescent="0.35">
      <c r="A29" s="258" t="str">
        <f>'2 CONTEXTO E IDENTIFICACIÓN'!A29</f>
        <v>R20 GESTIÓN DOCUMENTAL Y ATENCIÓN AL CIUDADANO</v>
      </c>
      <c r="B29" s="259" t="str">
        <f>+'2 CONTEXTO E IDENTIFICACIÓN'!J29</f>
        <v>Posibilidad de afectación económica y reputacional por el no cumplimiento de los tiempos de respuesta a las PQRSD,   a causa de desconocimiento de las implicaciones legales y normativas aplicables.</v>
      </c>
      <c r="C29" s="622">
        <f>+'3 PROBABIL E IMPACTO INHERENTE'!E29</f>
        <v>0.6</v>
      </c>
      <c r="D29" s="622">
        <f>+'3 PROBABIL E IMPACTO INHERENTE'!M29</f>
        <v>0.6</v>
      </c>
      <c r="E29" s="68" t="str">
        <f>+'4 MAPA CALOR INHERENTE'!C29</f>
        <v>Media</v>
      </c>
      <c r="F29" s="68" t="str">
        <f>+'4 MAPA CALOR INHERENTE'!D29</f>
        <v>Moderado</v>
      </c>
      <c r="G29" s="259" t="str">
        <f>+'4 MAPA CALOR INHERENTE'!E29</f>
        <v>Moderado</v>
      </c>
      <c r="H29" s="290">
        <f>+'5 VALORACIÓN DEL CONTROL'!T129</f>
        <v>0.12</v>
      </c>
      <c r="I29" s="44">
        <f>+'5 VALORACIÓN DEL CONTROL'!U129</f>
        <v>0</v>
      </c>
      <c r="J29" s="68" t="str">
        <f t="shared" si="3"/>
        <v>Muy Baja</v>
      </c>
      <c r="K29" s="68" t="s">
        <v>286</v>
      </c>
      <c r="L29" s="259" t="str">
        <f t="shared" ref="L29" si="6">+IF(J29=$AE$10,IF(K29=$AF$9,$AF$10,IF(K29=$AG$9,$AG$10,IF(K29=$AH$9,$AH$10,IF(K29=$AI$9,$AI$10,IF(K29=$AJ$9,$AJ$10))))),IF(J29=$AE$11,IF(K29=$AF$9,$AF$11,IF(K29=$AG$9,$AG$11,IF(K29=$AH$9,$AH$11,IF(K29=$AI$9,$AI$11,IF(K29=$AJ$9,$AJ$11))))),IF(J29=$AE$12,IF(K29=$AF$9,$AF$12,IF(K29=$AG$9,$AG$12,IF(K29=$AH$9,$AH$12,IF(K29=$AI$9,$AI$12,IF(K29=$AJ$9,$AJ$12))))),IF(J29=$AE$13,IF(K29=$AF$9,$AF$13,IF(K29=$AG$9,$AG$13,IF(K29=$AH$9,$AH$13,IF(K29=$AI$9,$AI$13,IF(K29=$AJ$9,$AJ$13))))),IF(J29=$AE$14,IF(K29=$AF$9,$AF$14,IF(K29=$AG$9,$AG$14,IF(K29=$AH$9,$AH$14,IF(K29=$AI$9,$AI$14,IF(K29=$AJ$9,$AJ$14))))),"")))))</f>
        <v>Alto</v>
      </c>
      <c r="M29" s="259" t="str">
        <f t="shared" si="0"/>
        <v>Requiere Plan de Acción</v>
      </c>
      <c r="N29" s="259" t="str">
        <f t="shared" si="1"/>
        <v>Reducir_mitigar_Transferir_Evitar</v>
      </c>
      <c r="O29" s="296" t="s">
        <v>342</v>
      </c>
      <c r="P29" s="259" t="str">
        <f t="shared" si="2"/>
        <v>Reducir_Mitigar</v>
      </c>
      <c r="Q29" s="296" t="s">
        <v>501</v>
      </c>
      <c r="R29" s="296" t="s">
        <v>429</v>
      </c>
      <c r="S29" s="297">
        <v>46113</v>
      </c>
      <c r="T29" s="297">
        <v>46203</v>
      </c>
      <c r="U29" s="296"/>
      <c r="V29" s="296"/>
      <c r="W29" s="296"/>
      <c r="X29" s="296"/>
      <c r="Y29" s="296"/>
      <c r="Z29" s="296"/>
      <c r="AA29" s="260"/>
      <c r="AB29" s="260"/>
    </row>
    <row r="30" spans="1:50" ht="79.5" customHeight="1" x14ac:dyDescent="0.35">
      <c r="A30" s="617" t="s">
        <v>504</v>
      </c>
      <c r="B30" s="618" t="s">
        <v>508</v>
      </c>
      <c r="C30" s="622">
        <v>0.4</v>
      </c>
      <c r="D30" s="622">
        <v>0.6</v>
      </c>
      <c r="E30" s="621" t="str">
        <f>+'4 MAPA CALOR INHERENTE'!C30</f>
        <v>Baja</v>
      </c>
      <c r="F30" s="621" t="s">
        <v>281</v>
      </c>
      <c r="G30" s="618" t="s">
        <v>281</v>
      </c>
      <c r="H30" s="620">
        <v>0.1</v>
      </c>
      <c r="I30" s="619">
        <v>0.6</v>
      </c>
      <c r="J30" s="621" t="str">
        <f t="shared" si="3"/>
        <v>Muy Baja</v>
      </c>
      <c r="K30" s="621" t="str">
        <f t="shared" ref="K30:L31" si="7">+IF(I30=0,"",IF(I30&lt;=$AF$8,$AF$9,IF(I30&lt;=$AG$8,$AG$9,IF(I30&lt;=$AH$8,$AH$9,IF(I30&lt;=$AI$8,$AI$9,IF(I30&lt;=$AJ$8,$AJ$9,""))))))</f>
        <v>Moderado</v>
      </c>
      <c r="L30" s="595" t="s">
        <v>281</v>
      </c>
      <c r="M30" s="618" t="s">
        <v>344</v>
      </c>
      <c r="N30" s="618" t="s">
        <v>343</v>
      </c>
      <c r="O30" s="623" t="s">
        <v>342</v>
      </c>
      <c r="P30" s="618" t="s">
        <v>342</v>
      </c>
      <c r="Q30" s="623" t="s">
        <v>525</v>
      </c>
      <c r="R30" s="623" t="s">
        <v>526</v>
      </c>
      <c r="S30" s="624">
        <v>46111</v>
      </c>
      <c r="T30" s="624">
        <v>46386</v>
      </c>
      <c r="U30" s="624"/>
      <c r="V30" s="624"/>
      <c r="W30" s="624"/>
      <c r="X30" s="623"/>
      <c r="Y30" s="623"/>
      <c r="Z30" s="623"/>
      <c r="AA30" s="253"/>
      <c r="AB30" s="253"/>
      <c r="AM30" s="256"/>
      <c r="AN30" s="256"/>
      <c r="AO30" s="256"/>
      <c r="AP30" s="256"/>
      <c r="AQ30" s="256"/>
      <c r="AR30" s="253"/>
      <c r="AS30" s="253"/>
      <c r="AT30" s="253"/>
      <c r="AU30" s="253"/>
      <c r="AV30" s="253"/>
    </row>
    <row r="31" spans="1:50" ht="88" customHeight="1" x14ac:dyDescent="0.35">
      <c r="A31" s="617" t="s">
        <v>510</v>
      </c>
      <c r="B31" s="618" t="s">
        <v>515</v>
      </c>
      <c r="C31" s="622">
        <v>0.4</v>
      </c>
      <c r="D31" s="622">
        <v>0.6</v>
      </c>
      <c r="E31" s="621" t="str">
        <f>+'4 MAPA CALOR INHERENTE'!C31</f>
        <v>Baja</v>
      </c>
      <c r="F31" s="621" t="s">
        <v>281</v>
      </c>
      <c r="G31" s="618" t="s">
        <v>281</v>
      </c>
      <c r="H31" s="620">
        <v>0.1</v>
      </c>
      <c r="I31" s="619">
        <v>0.6</v>
      </c>
      <c r="J31" s="621" t="str">
        <f t="shared" si="3"/>
        <v>Muy Baja</v>
      </c>
      <c r="K31" s="621" t="str">
        <f t="shared" si="7"/>
        <v>Moderado</v>
      </c>
      <c r="L31" s="595" t="s">
        <v>281</v>
      </c>
      <c r="M31" s="618" t="s">
        <v>344</v>
      </c>
      <c r="N31" s="618" t="s">
        <v>343</v>
      </c>
      <c r="O31" s="623" t="s">
        <v>342</v>
      </c>
      <c r="P31" s="618" t="s">
        <v>342</v>
      </c>
      <c r="Q31" s="623" t="s">
        <v>527</v>
      </c>
      <c r="R31" s="623" t="s">
        <v>526</v>
      </c>
      <c r="S31" s="624">
        <v>46111</v>
      </c>
      <c r="T31" s="624">
        <v>46386</v>
      </c>
      <c r="U31" s="623"/>
      <c r="V31" s="623"/>
      <c r="W31" s="623"/>
      <c r="X31" s="623"/>
      <c r="Y31" s="623"/>
      <c r="Z31" s="623"/>
      <c r="AA31" s="253"/>
      <c r="AB31" s="253"/>
      <c r="AM31" s="256"/>
      <c r="AN31" s="256"/>
      <c r="AO31" s="256"/>
      <c r="AP31" s="256"/>
      <c r="AQ31" s="256"/>
      <c r="AR31" s="253"/>
      <c r="AS31" s="253"/>
      <c r="AT31" s="253"/>
      <c r="AU31" s="253"/>
      <c r="AV31" s="253"/>
    </row>
    <row r="32" spans="1:50" ht="76" customHeight="1" x14ac:dyDescent="0.35">
      <c r="A32" s="617" t="s">
        <v>511</v>
      </c>
      <c r="B32" s="618" t="s">
        <v>519</v>
      </c>
      <c r="C32" s="622">
        <v>0.4</v>
      </c>
      <c r="D32" s="622">
        <v>0.8</v>
      </c>
      <c r="E32" s="621" t="str">
        <f>+'4 MAPA CALOR INHERENTE'!C32</f>
        <v>Baja</v>
      </c>
      <c r="F32" s="621" t="str">
        <f>+'4 MAPA CALOR INHERENTE'!D32</f>
        <v>Mayor</v>
      </c>
      <c r="G32" s="618" t="str">
        <f>+'4 MAPA CALOR INHERENTE'!E32</f>
        <v>Alto</v>
      </c>
      <c r="H32" s="620">
        <v>0.1</v>
      </c>
      <c r="I32" s="619">
        <v>0.8</v>
      </c>
      <c r="J32" s="621" t="str">
        <f t="shared" si="3"/>
        <v>Muy Baja</v>
      </c>
      <c r="K32" s="596" t="s">
        <v>286</v>
      </c>
      <c r="L32" s="594" t="s">
        <v>299</v>
      </c>
      <c r="M32" s="618" t="s">
        <v>344</v>
      </c>
      <c r="N32" s="618" t="s">
        <v>343</v>
      </c>
      <c r="O32" s="623" t="s">
        <v>163</v>
      </c>
      <c r="P32" s="618" t="s">
        <v>163</v>
      </c>
      <c r="Q32" s="623" t="s">
        <v>528</v>
      </c>
      <c r="R32" s="623" t="s">
        <v>526</v>
      </c>
      <c r="S32" s="624" t="s">
        <v>529</v>
      </c>
      <c r="T32" s="624">
        <v>46387</v>
      </c>
      <c r="U32" s="624"/>
      <c r="V32" s="624"/>
      <c r="W32" s="624"/>
      <c r="X32" s="623"/>
      <c r="Y32" s="623"/>
      <c r="Z32" s="623"/>
      <c r="AA32" s="253"/>
      <c r="AB32" s="253"/>
      <c r="AM32" s="256"/>
      <c r="AN32" s="256"/>
      <c r="AO32" s="256"/>
      <c r="AP32" s="256"/>
      <c r="AQ32" s="256"/>
      <c r="AR32" s="253"/>
      <c r="AS32" s="253"/>
      <c r="AT32" s="253"/>
      <c r="AU32" s="253"/>
      <c r="AV32" s="253"/>
    </row>
    <row r="33" spans="1:43" s="253" customFormat="1" ht="98.5" customHeight="1" x14ac:dyDescent="0.35">
      <c r="A33" s="617" t="s">
        <v>512</v>
      </c>
      <c r="B33" s="618" t="s">
        <v>523</v>
      </c>
      <c r="C33" s="622">
        <v>0.4</v>
      </c>
      <c r="D33" s="622">
        <v>0.6</v>
      </c>
      <c r="E33" s="621" t="str">
        <f>+'4 MAPA CALOR INHERENTE'!C33</f>
        <v>Baja</v>
      </c>
      <c r="F33" s="621" t="s">
        <v>281</v>
      </c>
      <c r="G33" s="618" t="s">
        <v>281</v>
      </c>
      <c r="H33" s="620">
        <v>0.1</v>
      </c>
      <c r="I33" s="619">
        <v>0.6</v>
      </c>
      <c r="J33" s="621" t="str">
        <f t="shared" si="3"/>
        <v>Muy Baja</v>
      </c>
      <c r="K33" s="621" t="str">
        <f t="shared" ref="K33:L33" si="8">+IF(I33=0,"",IF(I33&lt;=$AF$8,$AF$9,IF(I33&lt;=$AG$8,$AG$9,IF(I33&lt;=$AH$8,$AH$9,IF(I33&lt;=$AI$8,$AI$9,IF(I33&lt;=$AJ$8,$AJ$9,""))))))</f>
        <v>Moderado</v>
      </c>
      <c r="L33" s="595" t="s">
        <v>281</v>
      </c>
      <c r="M33" s="618" t="s">
        <v>344</v>
      </c>
      <c r="N33" s="618" t="s">
        <v>343</v>
      </c>
      <c r="O33" s="623" t="s">
        <v>342</v>
      </c>
      <c r="P33" s="618" t="s">
        <v>342</v>
      </c>
      <c r="Q33" s="623" t="s">
        <v>530</v>
      </c>
      <c r="R33" s="623" t="s">
        <v>526</v>
      </c>
      <c r="S33" s="624">
        <v>46111</v>
      </c>
      <c r="T33" s="624">
        <v>46386</v>
      </c>
      <c r="U33" s="624"/>
      <c r="V33" s="624"/>
      <c r="W33" s="624"/>
      <c r="X33" s="623"/>
      <c r="Y33" s="623"/>
      <c r="Z33" s="623"/>
      <c r="AM33" s="256"/>
      <c r="AN33" s="256"/>
      <c r="AO33" s="256"/>
      <c r="AP33" s="256"/>
      <c r="AQ33" s="256"/>
    </row>
    <row r="34" spans="1:43" s="253" customFormat="1" ht="19.5" customHeight="1" x14ac:dyDescent="0.35">
      <c r="E34" s="291"/>
      <c r="F34" s="291"/>
      <c r="H34" s="256"/>
      <c r="J34" s="291"/>
      <c r="K34" s="291"/>
      <c r="S34" s="298"/>
      <c r="T34" s="298"/>
      <c r="AM34" s="256"/>
      <c r="AN34" s="256"/>
      <c r="AO34" s="256"/>
      <c r="AP34" s="256"/>
      <c r="AQ34" s="256"/>
    </row>
    <row r="35" spans="1:43" s="253" customFormat="1" ht="19.5" customHeight="1" x14ac:dyDescent="0.35">
      <c r="E35" s="291"/>
      <c r="F35" s="291"/>
      <c r="H35" s="256"/>
      <c r="J35" s="291"/>
      <c r="K35" s="291"/>
      <c r="S35" s="298"/>
      <c r="T35" s="298"/>
      <c r="AM35" s="256"/>
      <c r="AN35" s="256"/>
      <c r="AO35" s="256"/>
      <c r="AP35" s="256"/>
      <c r="AQ35" s="256"/>
    </row>
  </sheetData>
  <sheetProtection formatCells="0" formatColumns="0" formatRows="0" sort="0" autoFilter="0" pivotTables="0"/>
  <autoFilter ref="A9:JT29" xr:uid="{00000000-0001-0000-0800-000000000000}"/>
  <dataConsolidate/>
  <mergeCells count="13">
    <mergeCell ref="A8:D8"/>
    <mergeCell ref="AC10:AC14"/>
    <mergeCell ref="E8:G8"/>
    <mergeCell ref="AF6:AJ6"/>
    <mergeCell ref="J8:L8"/>
    <mergeCell ref="U8:W8"/>
    <mergeCell ref="Q8:T8"/>
    <mergeCell ref="B6:D6"/>
    <mergeCell ref="A1:B3"/>
    <mergeCell ref="C1:I3"/>
    <mergeCell ref="J1:K1"/>
    <mergeCell ref="J3:K3"/>
    <mergeCell ref="B5:K5"/>
  </mergeCells>
  <conditionalFormatting sqref="E10:E33">
    <cfRule type="cellIs" dxfId="65" priority="30" operator="equal">
      <formula>$AE$14</formula>
    </cfRule>
    <cfRule type="cellIs" dxfId="64" priority="31" operator="equal">
      <formula>$AE$13</formula>
    </cfRule>
    <cfRule type="cellIs" dxfId="63" priority="32" operator="equal">
      <formula>$AE$12</formula>
    </cfRule>
    <cfRule type="cellIs" dxfId="62" priority="33" operator="equal">
      <formula>$AE$11</formula>
    </cfRule>
    <cfRule type="cellIs" dxfId="61" priority="34" operator="equal">
      <formula>$AE$10</formula>
    </cfRule>
  </conditionalFormatting>
  <conditionalFormatting sqref="F10:F32">
    <cfRule type="cellIs" dxfId="60" priority="25" operator="equal">
      <formula>$AF$9</formula>
    </cfRule>
    <cfRule type="cellIs" dxfId="59" priority="26" operator="equal">
      <formula>$AG$9</formula>
    </cfRule>
    <cfRule type="cellIs" dxfId="58" priority="27" operator="equal">
      <formula>$AH$9</formula>
    </cfRule>
    <cfRule type="cellIs" dxfId="57" priority="28" operator="equal">
      <formula>$AI$9</formula>
    </cfRule>
    <cfRule type="cellIs" dxfId="56" priority="29" operator="equal">
      <formula>$AJ$9</formula>
    </cfRule>
  </conditionalFormatting>
  <conditionalFormatting sqref="G10:G32">
    <cfRule type="cellIs" dxfId="55" priority="35" operator="equal">
      <formula>$AF$17</formula>
    </cfRule>
    <cfRule type="cellIs" dxfId="54" priority="36" operator="equal">
      <formula>$AF$18</formula>
    </cfRule>
    <cfRule type="cellIs" dxfId="53" priority="37" operator="equal">
      <formula>$AF$19</formula>
    </cfRule>
    <cfRule type="cellIs" dxfId="52" priority="38" operator="equal">
      <formula>$AF$20</formula>
    </cfRule>
  </conditionalFormatting>
  <conditionalFormatting sqref="I10:J29">
    <cfRule type="cellIs" dxfId="51" priority="20" operator="equal">
      <formula>$AE$14</formula>
    </cfRule>
    <cfRule type="cellIs" dxfId="50" priority="21" operator="equal">
      <formula>$AE$13</formula>
    </cfRule>
    <cfRule type="cellIs" dxfId="49" priority="22" operator="equal">
      <formula>$AE$12</formula>
    </cfRule>
    <cfRule type="cellIs" dxfId="48" priority="23" operator="equal">
      <formula>$AE$11</formula>
    </cfRule>
    <cfRule type="cellIs" dxfId="47" priority="24" operator="equal">
      <formula>$AE$10</formula>
    </cfRule>
  </conditionalFormatting>
  <conditionalFormatting sqref="K10:K31">
    <cfRule type="cellIs" dxfId="19" priority="44" operator="equal">
      <formula>$AF$9</formula>
    </cfRule>
    <cfRule type="cellIs" dxfId="18" priority="45" operator="equal">
      <formula>$AG$9</formula>
    </cfRule>
    <cfRule type="cellIs" dxfId="17" priority="46" operator="equal">
      <formula>$AH$9</formula>
    </cfRule>
    <cfRule type="cellIs" dxfId="16" priority="47" operator="equal">
      <formula>$AI$9</formula>
    </cfRule>
    <cfRule type="cellIs" dxfId="15" priority="48" operator="equal">
      <formula>$AJ$9</formula>
    </cfRule>
  </conditionalFormatting>
  <conditionalFormatting sqref="L10:L29">
    <cfRule type="cellIs" dxfId="46" priority="54" operator="equal">
      <formula>$AF$17</formula>
    </cfRule>
    <cfRule type="cellIs" dxfId="45" priority="55" operator="equal">
      <formula>$AF$18</formula>
    </cfRule>
    <cfRule type="cellIs" dxfId="44" priority="56" operator="equal">
      <formula>$AF$19</formula>
    </cfRule>
    <cfRule type="cellIs" dxfId="43" priority="57" operator="equal">
      <formula>$AF$20</formula>
    </cfRule>
  </conditionalFormatting>
  <conditionalFormatting sqref="F33">
    <cfRule type="cellIs" dxfId="38" priority="15" operator="equal">
      <formula>$AF$9</formula>
    </cfRule>
    <cfRule type="cellIs" dxfId="37" priority="16" operator="equal">
      <formula>$AG$9</formula>
    </cfRule>
    <cfRule type="cellIs" dxfId="36" priority="17" operator="equal">
      <formula>$AH$9</formula>
    </cfRule>
    <cfRule type="cellIs" dxfId="35" priority="18" operator="equal">
      <formula>$AI$9</formula>
    </cfRule>
    <cfRule type="cellIs" dxfId="34" priority="19" operator="equal">
      <formula>$AJ$9</formula>
    </cfRule>
  </conditionalFormatting>
  <conditionalFormatting sqref="G33">
    <cfRule type="cellIs" dxfId="33" priority="11" operator="equal">
      <formula>$AF$17</formula>
    </cfRule>
    <cfRule type="cellIs" dxfId="32" priority="12" operator="equal">
      <formula>$AF$18</formula>
    </cfRule>
    <cfRule type="cellIs" dxfId="31" priority="13" operator="equal">
      <formula>$AF$19</formula>
    </cfRule>
    <cfRule type="cellIs" dxfId="30" priority="14" operator="equal">
      <formula>$AF$20</formula>
    </cfRule>
  </conditionalFormatting>
  <conditionalFormatting sqref="J30:J33">
    <cfRule type="cellIs" dxfId="29" priority="6" operator="equal">
      <formula>$AE$14</formula>
    </cfRule>
    <cfRule type="cellIs" dxfId="28" priority="7" operator="equal">
      <formula>$AE$13</formula>
    </cfRule>
    <cfRule type="cellIs" dxfId="27" priority="8" operator="equal">
      <formula>$AE$12</formula>
    </cfRule>
    <cfRule type="cellIs" dxfId="26" priority="9" operator="equal">
      <formula>$AE$11</formula>
    </cfRule>
    <cfRule type="cellIs" dxfId="25" priority="10" operator="equal">
      <formula>$AE$10</formula>
    </cfRule>
  </conditionalFormatting>
  <conditionalFormatting sqref="K33">
    <cfRule type="cellIs" dxfId="9" priority="1" operator="equal">
      <formula>$AF$9</formula>
    </cfRule>
    <cfRule type="cellIs" dxfId="8" priority="2" operator="equal">
      <formula>$AG$9</formula>
    </cfRule>
    <cfRule type="cellIs" dxfId="7" priority="3" operator="equal">
      <formula>$AH$9</formula>
    </cfRule>
    <cfRule type="cellIs" dxfId="6" priority="4" operator="equal">
      <formula>$AI$9</formula>
    </cfRule>
    <cfRule type="cellIs" dxfId="5" priority="5" operator="equal">
      <formula>$AJ$9</formula>
    </cfRule>
  </conditionalFormatting>
  <dataValidations count="4">
    <dataValidation type="list" allowBlank="1" showInputMessage="1" showErrorMessage="1" sqref="JP10:JV17" xr:uid="{00000000-0002-0000-08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O9" xr:uid="{00000000-0002-0000-0800-000001000000}"/>
    <dataValidation allowBlank="1" showInputMessage="1" showErrorMessage="1" prompt="Es la materialización del riesgo y las consecuencias de su aparición. Su escala es: 5 bajo impacto, 10 medio, 20 alto impacto._x000a_" sqref="JP9:JV9" xr:uid="{00000000-0002-0000-0800-000002000000}"/>
    <dataValidation type="list" allowBlank="1" showInputMessage="1" showErrorMessage="1" sqref="O10:O29" xr:uid="{00000000-0002-0000-0800-000003000000}">
      <formula1>INDIRECT($N10)</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4000000}">
          <x14:formula1>
            <xm:f>'11 FORMULAS'!$W$3:$W$6</xm:f>
          </x14:formula1>
          <xm:sqref>Z10:Z29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CBF46A2F0719A4FB4FFF84625153A9A" ma:contentTypeVersion="" ma:contentTypeDescription="Crear nuevo documento." ma:contentTypeScope="" ma:versionID="1158ba76c37218392d0cd27197237b00">
  <xsd:schema xmlns:xsd="http://www.w3.org/2001/XMLSchema" xmlns:xs="http://www.w3.org/2001/XMLSchema" xmlns:p="http://schemas.microsoft.com/office/2006/metadata/properties" xmlns:ns2="ce7df07e-1c94-492a-8b48-5669bc8be4c7" xmlns:ns3="9301aff6-96af-496b-a257-e2d90d198e04" targetNamespace="http://schemas.microsoft.com/office/2006/metadata/properties" ma:root="true" ma:fieldsID="6a66d3939cb69458b097141b1366428c" ns2:_="" ns3:_="">
    <xsd:import namespace="ce7df07e-1c94-492a-8b48-5669bc8be4c7"/>
    <xsd:import namespace="9301aff6-96af-496b-a257-e2d90d198e0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7df07e-1c94-492a-8b48-5669bc8be4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db775d0-b538-4ffc-8ea3-bf4b885387d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01aff6-96af-496b-a257-e2d90d198e0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03a36c0-5444-4993-ab9b-64a2bf9a42bd}" ma:internalName="TaxCatchAll" ma:showField="CatchAllData" ma:web="9301aff6-96af-496b-a257-e2d90d198e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7df07e-1c94-492a-8b48-5669bc8be4c7">
      <Terms xmlns="http://schemas.microsoft.com/office/infopath/2007/PartnerControls"/>
    </lcf76f155ced4ddcb4097134ff3c332f>
    <TaxCatchAll xmlns="9301aff6-96af-496b-a257-e2d90d198e04" xsi:nil="true"/>
  </documentManagement>
</p:properties>
</file>

<file path=customXml/itemProps1.xml><?xml version="1.0" encoding="utf-8"?>
<ds:datastoreItem xmlns:ds="http://schemas.openxmlformats.org/officeDocument/2006/customXml" ds:itemID="{19881C81-6D86-4057-AE91-138B8EF07D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7df07e-1c94-492a-8b48-5669bc8be4c7"/>
    <ds:schemaRef ds:uri="9301aff6-96af-496b-a257-e2d90d198e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957C31-191E-418B-87E7-1B7431F1D449}">
  <ds:schemaRefs>
    <ds:schemaRef ds:uri="http://schemas.microsoft.com/sharepoint/v3/contenttype/forms"/>
  </ds:schemaRefs>
</ds:datastoreItem>
</file>

<file path=customXml/itemProps3.xml><?xml version="1.0" encoding="utf-8"?>
<ds:datastoreItem xmlns:ds="http://schemas.openxmlformats.org/officeDocument/2006/customXml" ds:itemID="{A14D0167-1D94-443D-9441-36E43987C786}">
  <ds:schemaRefs>
    <ds:schemaRef ds:uri="http://schemas.microsoft.com/office/2006/metadata/properties"/>
    <ds:schemaRef ds:uri="http://schemas.microsoft.com/office/infopath/2007/PartnerControls"/>
    <ds:schemaRef ds:uri="ce7df07e-1c94-492a-8b48-5669bc8be4c7"/>
    <ds:schemaRef ds:uri="9301aff6-96af-496b-a257-e2d90d198e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24</vt:i4>
      </vt:variant>
    </vt:vector>
  </HeadingPairs>
  <TitlesOfParts>
    <vt:vector size="35" baseType="lpstr">
      <vt:lpstr>1 INSTRUCTIVO</vt:lpstr>
      <vt:lpstr>2 CONTEXTO E IDENTIFICACIÓN</vt:lpstr>
      <vt:lpstr>11 FORMULAS</vt:lpstr>
      <vt:lpstr>3 PROBABIL E IMPACTO INHERENTE</vt:lpstr>
      <vt:lpstr>4 MAPA CALOR INHERENTE</vt:lpstr>
      <vt:lpstr>5 VALORACIÓN DEL CONTROL</vt:lpstr>
      <vt:lpstr>6 MAPA CALOR RESIDUAL</vt:lpstr>
      <vt:lpstr>7 MAPA CALOR INHEREN Y RESIDUAL</vt:lpstr>
      <vt:lpstr>8 MAPA RIESGOS</vt:lpstr>
      <vt:lpstr>9 RIESGO DEL PROCESO</vt:lpstr>
      <vt:lpstr>10 CONTROL DE CAMBIOS</vt:lpstr>
      <vt:lpstr>Afectación_Económica</vt:lpstr>
      <vt:lpstr>'10 CONTROL DE CAMBIOS'!Área_de_impresión</vt:lpstr>
      <vt:lpstr>'3 PROBABIL E IMPACTO INHERENTE'!Área_de_impresión</vt:lpstr>
      <vt:lpstr>E_Relaciones_Laborales</vt:lpstr>
      <vt:lpstr>Ejecución_administración_de_procesos</vt:lpstr>
      <vt:lpstr>Evento_externo</vt:lpstr>
      <vt:lpstr>F_Usuarios_Productos_y_Prácticas_Organizacionales</vt:lpstr>
      <vt:lpstr>Fiscal</vt:lpstr>
      <vt:lpstr>G_Daños_Activos_Físicos</vt:lpstr>
      <vt:lpstr>Gestión</vt:lpstr>
      <vt:lpstr>Infraestructura</vt:lpstr>
      <vt:lpstr>Integridad_Pública_Corrupción</vt:lpstr>
      <vt:lpstr>Integridad_Pública_LA_FT_FP</vt:lpstr>
      <vt:lpstr>Reducir_mitigar_Transferir_Evitar</vt:lpstr>
      <vt:lpstr>Reputacional</vt:lpstr>
      <vt:lpstr>Requiere_Plan_de_Acción</vt:lpstr>
      <vt:lpstr>Seguridad_Información</vt:lpstr>
      <vt:lpstr>Talento_Humano</vt:lpstr>
      <vt:lpstr>Tecnología</vt:lpstr>
      <vt:lpstr>Tipo</vt:lpstr>
      <vt:lpstr>'2 CONTEXTO E IDENTIFICACIÓN'!Títulos_a_imprimir</vt:lpstr>
      <vt:lpstr>'3 PROBABIL E IMPACTO INHERENTE'!Títulos_a_imprimir</vt:lpstr>
      <vt:lpstr>'5 VALORACIÓN DEL CONTROL'!Títulos_a_imprimir</vt:lpstr>
      <vt:lpstr>Transacción_u_Operación_aplica_para_LA_FT_FP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BENAVIDES SALAS</dc:creator>
  <cp:keywords/>
  <dc:description/>
  <cp:lastModifiedBy>DAYANA FERNANDEZ</cp:lastModifiedBy>
  <cp:revision/>
  <dcterms:created xsi:type="dcterms:W3CDTF">2006-09-16T00:00:00Z</dcterms:created>
  <dcterms:modified xsi:type="dcterms:W3CDTF">2026-05-11T15:40:51Z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0x0101005CBF46A2F0719A4FB4FFF84625153A9A</vt:lpwstr>
  </property>
</Properties>
</file>